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 FINANCIERA\Desktop\JAIME 2022\DEFENSORIA DEL PUEBLO\"/>
    </mc:Choice>
  </mc:AlternateContent>
  <bookViews>
    <workbookView xWindow="0" yWindow="0" windowWidth="24000" windowHeight="9735"/>
  </bookViews>
  <sheets>
    <sheet name="Nomina" sheetId="3" r:id="rId1"/>
  </sheets>
  <definedNames>
    <definedName name="_xlnm._FilterDatabase" localSheetId="0" hidden="1">Nomina!$C$105:$D$105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9" i="3" l="1"/>
  <c r="G218" i="3"/>
  <c r="G219" i="3" s="1"/>
  <c r="F218" i="3"/>
  <c r="F219" i="3" s="1"/>
  <c r="H216" i="3"/>
  <c r="G215" i="3"/>
  <c r="G216" i="3" s="1"/>
  <c r="F215" i="3"/>
  <c r="F216" i="3" s="1"/>
  <c r="H213" i="3"/>
  <c r="E213" i="3"/>
  <c r="E220" i="3" s="1"/>
  <c r="G212" i="3"/>
  <c r="F212" i="3"/>
  <c r="G211" i="3"/>
  <c r="F211" i="3"/>
  <c r="H207" i="3"/>
  <c r="E207" i="3"/>
  <c r="G206" i="3"/>
  <c r="G207" i="3" s="1"/>
  <c r="F206" i="3"/>
  <c r="F207" i="3" s="1"/>
  <c r="H204" i="3"/>
  <c r="E204" i="3"/>
  <c r="G203" i="3"/>
  <c r="G204" i="3" s="1"/>
  <c r="F203" i="3"/>
  <c r="F204" i="3" s="1"/>
  <c r="H201" i="3"/>
  <c r="E201" i="3"/>
  <c r="G200" i="3"/>
  <c r="F200" i="3"/>
  <c r="G199" i="3"/>
  <c r="F199" i="3"/>
  <c r="G198" i="3"/>
  <c r="F198" i="3"/>
  <c r="H196" i="3"/>
  <c r="E196" i="3"/>
  <c r="G195" i="3"/>
  <c r="F195" i="3"/>
  <c r="G194" i="3"/>
  <c r="F194" i="3"/>
  <c r="H191" i="3"/>
  <c r="E190" i="3"/>
  <c r="G189" i="3"/>
  <c r="G190" i="3" s="1"/>
  <c r="F189" i="3"/>
  <c r="F190" i="3" s="1"/>
  <c r="H187" i="3"/>
  <c r="E187" i="3"/>
  <c r="G186" i="3"/>
  <c r="F186" i="3"/>
  <c r="G185" i="3"/>
  <c r="F185" i="3"/>
  <c r="G184" i="3"/>
  <c r="F184" i="3"/>
  <c r="G183" i="3"/>
  <c r="F183" i="3"/>
  <c r="G182" i="3"/>
  <c r="F182" i="3"/>
  <c r="G181" i="3"/>
  <c r="F181" i="3"/>
  <c r="G180" i="3"/>
  <c r="F180" i="3"/>
  <c r="G179" i="3"/>
  <c r="F179" i="3"/>
  <c r="E176" i="3"/>
  <c r="G175" i="3"/>
  <c r="G176" i="3" s="1"/>
  <c r="F175" i="3"/>
  <c r="F176" i="3" s="1"/>
  <c r="H171" i="3"/>
  <c r="E171" i="3"/>
  <c r="G170" i="3"/>
  <c r="G171" i="3" s="1"/>
  <c r="F170" i="3"/>
  <c r="F171" i="3" s="1"/>
  <c r="H168" i="3"/>
  <c r="E168" i="3"/>
  <c r="G167" i="3"/>
  <c r="G168" i="3" s="1"/>
  <c r="F167" i="3"/>
  <c r="F168" i="3" s="1"/>
  <c r="H165" i="3"/>
  <c r="E165" i="3"/>
  <c r="G164" i="3"/>
  <c r="F164" i="3"/>
  <c r="G163" i="3"/>
  <c r="F163" i="3"/>
  <c r="G162" i="3"/>
  <c r="F162" i="3"/>
  <c r="H160" i="3"/>
  <c r="E160" i="3"/>
  <c r="G159" i="3"/>
  <c r="G160" i="3" s="1"/>
  <c r="F159" i="3"/>
  <c r="F160" i="3" s="1"/>
  <c r="H157" i="3"/>
  <c r="E157" i="3"/>
  <c r="G156" i="3"/>
  <c r="F156" i="3"/>
  <c r="G155" i="3"/>
  <c r="F155" i="3"/>
  <c r="F157" i="3" s="1"/>
  <c r="H153" i="3"/>
  <c r="E153" i="3"/>
  <c r="G152" i="3"/>
  <c r="G153" i="3" s="1"/>
  <c r="F152" i="3"/>
  <c r="F153" i="3" s="1"/>
  <c r="H148" i="3"/>
  <c r="E148" i="3"/>
  <c r="G147" i="3"/>
  <c r="F147" i="3"/>
  <c r="G146" i="3"/>
  <c r="F146" i="3"/>
  <c r="G145" i="3"/>
  <c r="F145" i="3"/>
  <c r="H143" i="3"/>
  <c r="E143" i="3"/>
  <c r="G142" i="3"/>
  <c r="F142" i="3"/>
  <c r="G141" i="3"/>
  <c r="F141" i="3"/>
  <c r="H139" i="3"/>
  <c r="E139" i="3"/>
  <c r="G138" i="3"/>
  <c r="F138" i="3"/>
  <c r="G137" i="3"/>
  <c r="F137" i="3"/>
  <c r="G136" i="3"/>
  <c r="F136" i="3"/>
  <c r="G135" i="3"/>
  <c r="F135" i="3"/>
  <c r="G134" i="3"/>
  <c r="F134" i="3"/>
  <c r="G133" i="3"/>
  <c r="F133" i="3"/>
  <c r="G132" i="3"/>
  <c r="F132" i="3"/>
  <c r="G131" i="3"/>
  <c r="F131" i="3"/>
  <c r="G123" i="3"/>
  <c r="F123" i="3"/>
  <c r="F124" i="3" s="1"/>
  <c r="G117" i="3"/>
  <c r="F117" i="3"/>
  <c r="G116" i="3"/>
  <c r="F116" i="3"/>
  <c r="G115" i="3"/>
  <c r="F115" i="3"/>
  <c r="G114" i="3"/>
  <c r="F114" i="3"/>
  <c r="G113" i="3"/>
  <c r="G108" i="3"/>
  <c r="F113" i="3"/>
  <c r="F108" i="3"/>
  <c r="G103" i="3"/>
  <c r="F103" i="3"/>
  <c r="G102" i="3"/>
  <c r="F102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F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E109" i="3"/>
  <c r="E118" i="3"/>
  <c r="E124" i="3"/>
  <c r="H124" i="3"/>
  <c r="H118" i="3"/>
  <c r="H109" i="3"/>
  <c r="H103" i="3"/>
  <c r="F213" i="3" l="1"/>
  <c r="F220" i="3" s="1"/>
  <c r="G213" i="3"/>
  <c r="G165" i="3"/>
  <c r="F196" i="3"/>
  <c r="F201" i="3"/>
  <c r="F208" i="3" s="1"/>
  <c r="G196" i="3"/>
  <c r="G208" i="3" s="1"/>
  <c r="G201" i="3"/>
  <c r="H220" i="3"/>
  <c r="E191" i="3"/>
  <c r="G143" i="3"/>
  <c r="G157" i="3"/>
  <c r="G220" i="3"/>
  <c r="H172" i="3"/>
  <c r="E149" i="3"/>
  <c r="H149" i="3"/>
  <c r="F187" i="3"/>
  <c r="F191" i="3" s="1"/>
  <c r="E172" i="3"/>
  <c r="G187" i="3"/>
  <c r="F143" i="3"/>
  <c r="G139" i="3"/>
  <c r="F165" i="3"/>
  <c r="F172" i="3" s="1"/>
  <c r="E208" i="3"/>
  <c r="H208" i="3"/>
  <c r="F139" i="3"/>
  <c r="G191" i="3"/>
  <c r="G172" i="3"/>
  <c r="F148" i="3"/>
  <c r="G148" i="3"/>
  <c r="G118" i="3"/>
  <c r="F118" i="3"/>
  <c r="G109" i="3"/>
  <c r="G149" i="3" l="1"/>
  <c r="F149" i="3"/>
  <c r="G124" i="3"/>
  <c r="F109" i="3"/>
</calcChain>
</file>

<file path=xl/sharedStrings.xml><?xml version="1.0" encoding="utf-8"?>
<sst xmlns="http://schemas.openxmlformats.org/spreadsheetml/2006/main" count="403" uniqueCount="271">
  <si>
    <t>No.</t>
  </si>
  <si>
    <t>CARGO</t>
  </si>
  <si>
    <t>DECIMO TERCERO</t>
  </si>
  <si>
    <t>DECIMO CUARTO</t>
  </si>
  <si>
    <t>ALCALDIA</t>
  </si>
  <si>
    <t>ALCALDE</t>
  </si>
  <si>
    <t>CONCEJAL</t>
  </si>
  <si>
    <t>SECRETARIA CONSEJO.</t>
  </si>
  <si>
    <t>OFICINISTA DE DOCUMENTACION Y ARCHIVO</t>
  </si>
  <si>
    <t>SINDICATURA</t>
  </si>
  <si>
    <t>PROCURADOR SINDICO</t>
  </si>
  <si>
    <t>ASISTENTE  JURIDICO</t>
  </si>
  <si>
    <t>TALENTO HUMANO</t>
  </si>
  <si>
    <t>ASISTENTE DE PERSONAL</t>
  </si>
  <si>
    <t>JEFE UNIDAD DE TALENTO HUMANO</t>
  </si>
  <si>
    <t>DIRECCIÓN FINANCIERA</t>
  </si>
  <si>
    <t>DIRECTOR FINANCIERO</t>
  </si>
  <si>
    <t>CONTABILIDAD</t>
  </si>
  <si>
    <t>CONTADORA GENERAL</t>
  </si>
  <si>
    <t>AUXILIAR DE CONTABILIDAD</t>
  </si>
  <si>
    <t>TESORERIA</t>
  </si>
  <si>
    <t>TESORERA</t>
  </si>
  <si>
    <t>COMPRAS PUBLICAS</t>
  </si>
  <si>
    <t>JEFE C. PUBLICAS</t>
  </si>
  <si>
    <t>PROVEEDOR MUNICIPAL</t>
  </si>
  <si>
    <t>GUARDALMACEN</t>
  </si>
  <si>
    <t>GUARDALMACÉN</t>
  </si>
  <si>
    <t>RENTAS INTERNAS</t>
  </si>
  <si>
    <t>JEFE DE RENTAS</t>
  </si>
  <si>
    <t>TOTAL</t>
  </si>
  <si>
    <t>JEFE DE AGUA POTABLE</t>
  </si>
  <si>
    <t>AGUA POTABLE</t>
  </si>
  <si>
    <t>FISCALIZADOR</t>
  </si>
  <si>
    <t>FISCALIZACIÓN</t>
  </si>
  <si>
    <t>OFICINISTA</t>
  </si>
  <si>
    <t>DIRECT. OOPP.</t>
  </si>
  <si>
    <t>INFRAESTRUCTURA</t>
  </si>
  <si>
    <t>AVALUOS Y CATASTROS</t>
  </si>
  <si>
    <t>PRESUPUESTOS</t>
  </si>
  <si>
    <t>DIRECT. PLANIFIC.</t>
  </si>
  <si>
    <t>PLANIFICACION  URBANA Y RURAL</t>
  </si>
  <si>
    <t>TOTAL CONCEJO NIÑEZ Y ADOLESCENCIA</t>
  </si>
  <si>
    <t>CONCEJO NIÑEZ Y ADOLESCENCIA</t>
  </si>
  <si>
    <t>TOTAL DESARROLLO ECONOMICO</t>
  </si>
  <si>
    <t>ANALISTA DE PARTICIPACION CIUDADANA</t>
  </si>
  <si>
    <t>JORNALERO</t>
  </si>
  <si>
    <t>ASISTENTE CAMPO</t>
  </si>
  <si>
    <t>TECNICA</t>
  </si>
  <si>
    <t>DESARROLLO ECONOMICO</t>
  </si>
  <si>
    <t>TOTAL  JUSTICIA POLICIA Y VIGILANCIA</t>
  </si>
  <si>
    <t>COMISARIO MUNICIPAL</t>
  </si>
  <si>
    <t>13           JUSTICIA POLICIA Y VIGILANCIA</t>
  </si>
  <si>
    <t>SALARIO ANUAL</t>
  </si>
  <si>
    <t>MENSUAL</t>
  </si>
  <si>
    <t>Operador</t>
  </si>
  <si>
    <t>Chofer</t>
  </si>
  <si>
    <t>Soldador</t>
  </si>
  <si>
    <t>Jornalero</t>
  </si>
  <si>
    <t>Ayudante</t>
  </si>
  <si>
    <t>Sobrestante</t>
  </si>
  <si>
    <t xml:space="preserve">Operador </t>
  </si>
  <si>
    <t>Albañil</t>
  </si>
  <si>
    <t>Auxiliar Servicios</t>
  </si>
  <si>
    <t>Jefe de Mecánica</t>
  </si>
  <si>
    <t>Jornalera</t>
  </si>
  <si>
    <t>Mecanico</t>
  </si>
  <si>
    <t>Ayudante de Limpieza</t>
  </si>
  <si>
    <t>Auxiliar de Bodega</t>
  </si>
  <si>
    <t xml:space="preserve">Supervisor de agua </t>
  </si>
  <si>
    <t>Supervisor de Mantenimiento Mecánico</t>
  </si>
  <si>
    <t>Guardaparque</t>
  </si>
  <si>
    <t>Insp. de Ser. Munici.</t>
  </si>
  <si>
    <t>Electricista</t>
  </si>
  <si>
    <t>Técnico de Servicios Corporativos</t>
  </si>
  <si>
    <t>34             P L A N I F I C A C I Ó N</t>
  </si>
  <si>
    <t>SALARIO</t>
  </si>
  <si>
    <t>Supervisor de Construcciones Civiles</t>
  </si>
  <si>
    <t>GUARDIA</t>
  </si>
  <si>
    <t>22                    DESARROLLO ECONOMICO Y SOCIAL</t>
  </si>
  <si>
    <t>TECNICO DE NUEVAS TECNOLOGIAS</t>
  </si>
  <si>
    <t>TECNICO protección de derechos</t>
  </si>
  <si>
    <t>Tecnico casa de la Juventud</t>
  </si>
  <si>
    <t>Responsable de Deguridad en el Trabajo</t>
  </si>
  <si>
    <t>SALARIO MENSUAL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</si>
  <si>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</si>
  <si>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</si>
  <si>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PARTIDA PRESUPUESTARIA</t>
  </si>
  <si>
    <t>361.7.1.01.06,01</t>
  </si>
  <si>
    <t>361.7.1.01.06,02</t>
  </si>
  <si>
    <t>361.7.1.01.06,03</t>
  </si>
  <si>
    <t>361.7.1.01.06,04</t>
  </si>
  <si>
    <t>361.7.1.01.06,05</t>
  </si>
  <si>
    <t>361.7.1.01.06,06</t>
  </si>
  <si>
    <t>361.7.1.01.06,07</t>
  </si>
  <si>
    <t>361.7.1.01.06,08</t>
  </si>
  <si>
    <t>361.7.1.01.06,09</t>
  </si>
  <si>
    <t>361.7.1.01.06,10</t>
  </si>
  <si>
    <t>361.7.1.01.06,11</t>
  </si>
  <si>
    <t>361.7.1.01.06,12</t>
  </si>
  <si>
    <t>361.7.1.01.06,13</t>
  </si>
  <si>
    <t>361.7.1.01.06,14</t>
  </si>
  <si>
    <t>361.7.1.01.06,15</t>
  </si>
  <si>
    <t>361.7.1.01.06,16</t>
  </si>
  <si>
    <t>361.7.1.01.06,17</t>
  </si>
  <si>
    <t>361.7.1.01.06,18</t>
  </si>
  <si>
    <t>361.7.1.01.06,19</t>
  </si>
  <si>
    <t>361.7.1.01.06,20</t>
  </si>
  <si>
    <t>361.7.1.01.06,21</t>
  </si>
  <si>
    <t>361.7.1.01.06,22</t>
  </si>
  <si>
    <t>361.7.1.01.06,23</t>
  </si>
  <si>
    <t>361.7.1.01.06,24</t>
  </si>
  <si>
    <t>361.7.1.01.06,25</t>
  </si>
  <si>
    <t>361.7.1.01.06,26</t>
  </si>
  <si>
    <t>361.7.1.01.06,27</t>
  </si>
  <si>
    <t>361.7.1.01.06,28</t>
  </si>
  <si>
    <t>361.7.1.01.06,29</t>
  </si>
  <si>
    <t>361.7.1.01.06,30</t>
  </si>
  <si>
    <t>361.7.1.01.06,31</t>
  </si>
  <si>
    <t>361.7.1.01.06,32</t>
  </si>
  <si>
    <t>361.7.1.01.06,33</t>
  </si>
  <si>
    <t>361.7.1.01.06,34</t>
  </si>
  <si>
    <t>361.7.1.01.06,35</t>
  </si>
  <si>
    <t>361.7.1.01.06,36</t>
  </si>
  <si>
    <t>361.7.1.01.06,37</t>
  </si>
  <si>
    <t>361.7.1.01.06,38</t>
  </si>
  <si>
    <t>361.7.1.01.06,39</t>
  </si>
  <si>
    <t>361.7.1.01.06,40</t>
  </si>
  <si>
    <t>361.7.1.01.06,41</t>
  </si>
  <si>
    <t>361.7.1.01.06,42</t>
  </si>
  <si>
    <t>361.7.1.01.06,43</t>
  </si>
  <si>
    <t>361.7.1.01.06,44</t>
  </si>
  <si>
    <t>361.7.1.01.06,45</t>
  </si>
  <si>
    <t>361.7.1.01.06,46</t>
  </si>
  <si>
    <t>361.7.1.01.06,47</t>
  </si>
  <si>
    <t>361.7.1.01.06,48</t>
  </si>
  <si>
    <t>361.7.1.01.06,49</t>
  </si>
  <si>
    <t>361.7.1.01.06,50</t>
  </si>
  <si>
    <t>361.7.1.01.06,51</t>
  </si>
  <si>
    <t>361.7.1.01.06,52</t>
  </si>
  <si>
    <t>361.7.1.01.06,53</t>
  </si>
  <si>
    <t>361.7.1.01.06,54</t>
  </si>
  <si>
    <t>361.7.1.01.06,55</t>
  </si>
  <si>
    <t>361.7.1.01.06,56</t>
  </si>
  <si>
    <t>361.7.1.01.06,57</t>
  </si>
  <si>
    <t>361.7.1.01.06,58</t>
  </si>
  <si>
    <t>361.7.1.01.06,59</t>
  </si>
  <si>
    <t>361.7.1.01.06,60</t>
  </si>
  <si>
    <t>361.7.1.01.06,61</t>
  </si>
  <si>
    <t>361.7.1.01.06,62</t>
  </si>
  <si>
    <t>361.7.1.01.06,63</t>
  </si>
  <si>
    <t>361.7.1.01.06,64</t>
  </si>
  <si>
    <t>361.7.1.01.06,65</t>
  </si>
  <si>
    <t>361.7.1.01.06,66</t>
  </si>
  <si>
    <t>361.7.1.01.06,67</t>
  </si>
  <si>
    <t>361.7.1.01.06,68</t>
  </si>
  <si>
    <t>361.7.1.01.06,69</t>
  </si>
  <si>
    <t>361.7.1.01.06,70</t>
  </si>
  <si>
    <t>361.7.1.01.06,71</t>
  </si>
  <si>
    <t>361.7.1.01.06,72</t>
  </si>
  <si>
    <t>361.7.1.01.06,73</t>
  </si>
  <si>
    <t>361.7.1.01.06,74</t>
  </si>
  <si>
    <t>361.7.1.01.06,75</t>
  </si>
  <si>
    <t>361.7.1.01.06,76</t>
  </si>
  <si>
    <t>361.7.1.01.06,77</t>
  </si>
  <si>
    <t>361.7.1.01.06,78</t>
  </si>
  <si>
    <t>361.7.1.01.06,79</t>
  </si>
  <si>
    <t>361.7.1.01.06,80</t>
  </si>
  <si>
    <t>361.7.1.01.06,81</t>
  </si>
  <si>
    <t>361.7.1.01.06,82</t>
  </si>
  <si>
    <t>361.7.1.01.06,83</t>
  </si>
  <si>
    <t>361.7.1.01.06,84</t>
  </si>
  <si>
    <t>361.7.1.01.06,85</t>
  </si>
  <si>
    <t>361.7.1.01.06,86</t>
  </si>
  <si>
    <t>361.7.1.01.06,87</t>
  </si>
  <si>
    <t>361.7.1.01.06,88</t>
  </si>
  <si>
    <t>361.7.1.01.06,89</t>
  </si>
  <si>
    <t>361.7.1.01.06,90</t>
  </si>
  <si>
    <t>361.7.1.01.06,91</t>
  </si>
  <si>
    <t>Inspector Maquinaria y Trabajos Municiaples</t>
  </si>
  <si>
    <t>361.7.1.01.06,92</t>
  </si>
  <si>
    <t>361.7.1.01.06,93</t>
  </si>
  <si>
    <t>361.7.1.01.06,94</t>
  </si>
  <si>
    <t>361.7.1.01.06,95</t>
  </si>
  <si>
    <t>361.7.1.01.06,96</t>
  </si>
  <si>
    <t>361.7.1.01.06,97</t>
  </si>
  <si>
    <t>361.7.1.01.06,98</t>
  </si>
  <si>
    <t>361.7.1.01.06,99</t>
  </si>
  <si>
    <t>361.7.1.01.06,100</t>
  </si>
  <si>
    <t>361.7.1.01.06,101</t>
  </si>
  <si>
    <t>361.7.1.01.06,102</t>
  </si>
  <si>
    <t>361.7.1.01.06,103</t>
  </si>
  <si>
    <t>361.7.1.01.06,104</t>
  </si>
  <si>
    <t>361.7.1.01.06,105</t>
  </si>
  <si>
    <t>361.7.1.01.06,106</t>
  </si>
  <si>
    <t>SALARIO 2022</t>
  </si>
  <si>
    <t>GOBIERNO AUTÓNOMO DESCENTRALIZADO MUNICIPAL SUCUMBIOS</t>
  </si>
  <si>
    <t>REMUNERACIÓN MENSUAL</t>
  </si>
  <si>
    <t>REMUNERACIÓN ANUAL</t>
  </si>
  <si>
    <t>111 ADMINISTRACIÓN  GENERAL</t>
  </si>
  <si>
    <t>111.5.1.01.05,01</t>
  </si>
  <si>
    <t>111.5.1.01.05,02</t>
  </si>
  <si>
    <t>111.5.1.01.05,03</t>
  </si>
  <si>
    <t>111.5.1.01.05,04</t>
  </si>
  <si>
    <t>111.5.1.01.05,05</t>
  </si>
  <si>
    <t>111.5.1.01.05,06</t>
  </si>
  <si>
    <t>111.5.1.01.05,07</t>
  </si>
  <si>
    <t>111.5.1.01.05,08</t>
  </si>
  <si>
    <t>111.5.1.01.05,09</t>
  </si>
  <si>
    <t>111.5.1.01.05,10</t>
  </si>
  <si>
    <t>111.5.1.01.05,11</t>
  </si>
  <si>
    <t>ANALISTA DE TALENTO HUMANO</t>
  </si>
  <si>
    <t>111.5.1.01.05,12</t>
  </si>
  <si>
    <t>111.5.1.01.05,13</t>
  </si>
  <si>
    <t xml:space="preserve">TOTAL ADMINISTRACIÓN GENERAL </t>
  </si>
  <si>
    <t>121 ADMINISTRACIÓN FINANCIERA</t>
  </si>
  <si>
    <t>121.5.1.01.05,01</t>
  </si>
  <si>
    <t>121.5.1.01.05,02</t>
  </si>
  <si>
    <t>121.5.1.01.05,03</t>
  </si>
  <si>
    <t>121.5.1.01.05,04</t>
  </si>
  <si>
    <t>121.5.1.01.05,05</t>
  </si>
  <si>
    <t>121.5.1.01.05,07</t>
  </si>
  <si>
    <t>ASISTENTE DE COMPRAS PUBLICAS</t>
  </si>
  <si>
    <t>121.5.1.01.05,08</t>
  </si>
  <si>
    <t>121.5.1.01.05,09</t>
  </si>
  <si>
    <t>121.5.1.01.05,10</t>
  </si>
  <si>
    <t>TOTAL  ADMINISTRACIÓN FINANCIERA</t>
  </si>
  <si>
    <t>REMUNERACIONES DE FUNCIONARIOS Y EMPLEADOS PARA EL PRESUPUESTO DEL AÑO 2022</t>
  </si>
  <si>
    <t>131           JUSTICIA POLICIA Y VIGILANCIA</t>
  </si>
  <si>
    <t>131.7.1.01.05,01</t>
  </si>
  <si>
    <t xml:space="preserve"> 221                           DESARROLLO ECONOMICO Y SOCIAL</t>
  </si>
  <si>
    <t>221.7.1.01.05,01</t>
  </si>
  <si>
    <t>JEFE DE MEDIO AMBIENTE Y TURISMO</t>
  </si>
  <si>
    <t>221.7.1.01.05,02</t>
  </si>
  <si>
    <t>221.7.1.01.05,03</t>
  </si>
  <si>
    <t>221.7.1.01.05,04</t>
  </si>
  <si>
    <t>221.7.1.01.05,05</t>
  </si>
  <si>
    <t>TECNICO DE AMBIENTE Y TURISMO</t>
  </si>
  <si>
    <t>221.7.1.01.05,06</t>
  </si>
  <si>
    <t>221.7.1.01.05,07</t>
  </si>
  <si>
    <t>221.7.1.01.05,08</t>
  </si>
  <si>
    <t>221.7.1.01.05,09</t>
  </si>
  <si>
    <t>TOTAL GENERAL  DESARROLLO SOCIAL</t>
  </si>
  <si>
    <t>341          PLANIFICACION</t>
  </si>
  <si>
    <t>341.7.1.01.05,01</t>
  </si>
  <si>
    <t>341.7.1.01.05,02</t>
  </si>
  <si>
    <t>341.7.1.01.05,03</t>
  </si>
  <si>
    <t>TECNICO DE PLANIFICACION</t>
  </si>
  <si>
    <t>341.7.1.01.05,04</t>
  </si>
  <si>
    <t xml:space="preserve">TECNICO DE EVALUACIÓN Y ELABORACIÓN DE PROYECTOS </t>
  </si>
  <si>
    <t>341.7.1.01.05,05</t>
  </si>
  <si>
    <t>TECNICO DE COOPERACIÓN INTERNACIONAL</t>
  </si>
  <si>
    <t>341.7.1.01.05,06</t>
  </si>
  <si>
    <t>JEFE AVALUOS Y CATASTROS</t>
  </si>
  <si>
    <t>REGISTRO DE LA PROPIEDAD</t>
  </si>
  <si>
    <t>341.7.1.01.05,07</t>
  </si>
  <si>
    <t>TOTAL PLANIFICACION</t>
  </si>
  <si>
    <t>361                      OBRAS PUBLICAS</t>
  </si>
  <si>
    <t>361.7.1.01.05,01</t>
  </si>
  <si>
    <t>361.7.1.01.05,02</t>
  </si>
  <si>
    <t>361.7.1.01.05,03</t>
  </si>
  <si>
    <t>361.7.1.01.05,04</t>
  </si>
  <si>
    <t>FECHA ACTUALIZACIÓN DE LA INFORMACIÓN:</t>
  </si>
  <si>
    <t>PERIODICIDAD DE ACTUALIZACIÓN DE LA INFORMACIÓN:</t>
  </si>
  <si>
    <t>UNIDAD POSEEDORA DE LA INFORMACION - LITERAL c):</t>
  </si>
  <si>
    <t>CORREO ELECTRÓNICO DEL O LA RESPONSABLE DE LA UNIDAD POSEEDORA DE LA INFORMACIÓN:</t>
  </si>
  <si>
    <t>NÚMERO TELEFÓNICO DEL O LA RESPONSABLE DE LA UNIDAD POSEEDORA DE LA INFORMACIÓN:</t>
  </si>
  <si>
    <r>
      <rPr>
        <b/>
        <u/>
        <sz val="11"/>
        <color indexed="10"/>
        <rFont val="Calibri"/>
        <family val="2"/>
      </rPr>
      <t>NOTA:</t>
    </r>
    <r>
      <rPr>
        <b/>
        <sz val="11"/>
        <color indexed="10"/>
        <rFont val="Calibri"/>
        <family val="2"/>
      </rPr>
      <t xml:space="preserve"> Para el detalle solicitado en la presente matriz, se deberá mantener el orden alfabético. Los ingresos adicionales deben ser divididos para 12 meses y prorrateados para el número de meses que se han devengado.</t>
    </r>
  </si>
  <si>
    <t>Dirercción financiera</t>
  </si>
  <si>
    <t>jaimemi5@yahoo.es</t>
  </si>
  <si>
    <t>06-263 0055</t>
  </si>
  <si>
    <t>DD/MM/AAAA
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</si>
</sst>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2"/>
      <color theme="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5" tint="0.79998168889431442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5" fillId="0" borderId="9" xfId="0" applyFont="1" applyFill="1" applyBorder="1"/>
    <xf numFmtId="0" fontId="6" fillId="0" borderId="10" xfId="0" applyFont="1" applyFill="1" applyBorder="1"/>
    <xf numFmtId="0" fontId="5" fillId="0" borderId="9" xfId="0" applyFont="1" applyFill="1" applyBorder="1" applyAlignment="1">
      <alignment wrapText="1"/>
    </xf>
    <xf numFmtId="4" fontId="5" fillId="0" borderId="9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0" fillId="0" borderId="0" xfId="0" applyFill="1"/>
    <xf numFmtId="4" fontId="5" fillId="0" borderId="0" xfId="0" applyNumberFormat="1" applyFont="1" applyFill="1" applyBorder="1"/>
    <xf numFmtId="4" fontId="5" fillId="0" borderId="0" xfId="0" applyNumberFormat="1" applyFont="1" applyBorder="1"/>
    <xf numFmtId="4" fontId="5" fillId="0" borderId="9" xfId="0" applyNumberFormat="1" applyFont="1" applyBorder="1" applyAlignment="1">
      <alignment horizontal="right"/>
    </xf>
    <xf numFmtId="4" fontId="5" fillId="0" borderId="9" xfId="0" applyNumberFormat="1" applyFont="1" applyFill="1" applyBorder="1" applyAlignment="1">
      <alignment wrapText="1"/>
    </xf>
    <xf numFmtId="0" fontId="10" fillId="0" borderId="12" xfId="0" applyFont="1" applyFill="1" applyBorder="1" applyAlignment="1">
      <alignment horizontal="center" wrapText="1"/>
    </xf>
    <xf numFmtId="9" fontId="10" fillId="0" borderId="10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11" fillId="0" borderId="9" xfId="0" applyFont="1" applyFill="1" applyBorder="1" applyAlignment="1">
      <alignment wrapText="1"/>
    </xf>
    <xf numFmtId="0" fontId="12" fillId="0" borderId="9" xfId="0" applyFont="1" applyFill="1" applyBorder="1" applyAlignment="1">
      <alignment wrapText="1"/>
    </xf>
    <xf numFmtId="4" fontId="12" fillId="0" borderId="11" xfId="0" applyNumberFormat="1" applyFont="1" applyFill="1" applyBorder="1" applyAlignment="1">
      <alignment horizontal="center"/>
    </xf>
    <xf numFmtId="4" fontId="4" fillId="0" borderId="10" xfId="0" applyNumberFormat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/>
    <xf numFmtId="4" fontId="10" fillId="0" borderId="2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9" fontId="10" fillId="0" borderId="26" xfId="0" applyNumberFormat="1" applyFont="1" applyFill="1" applyBorder="1" applyAlignment="1">
      <alignment horizontal="center"/>
    </xf>
    <xf numFmtId="1" fontId="5" fillId="0" borderId="27" xfId="0" applyNumberFormat="1" applyFont="1" applyFill="1" applyBorder="1"/>
    <xf numFmtId="4" fontId="5" fillId="0" borderId="22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Fill="1" applyBorder="1" applyAlignment="1">
      <alignment horizontal="center" wrapText="1"/>
    </xf>
    <xf numFmtId="0" fontId="0" fillId="6" borderId="0" xfId="0" applyFill="1" applyBorder="1"/>
    <xf numFmtId="0" fontId="0" fillId="6" borderId="0" xfId="0" applyFill="1"/>
    <xf numFmtId="0" fontId="10" fillId="0" borderId="9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/>
    </xf>
    <xf numFmtId="4" fontId="5" fillId="0" borderId="37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wrapText="1"/>
    </xf>
    <xf numFmtId="0" fontId="4" fillId="0" borderId="18" xfId="0" applyFont="1" applyFill="1" applyBorder="1" applyAlignment="1">
      <alignment horizontal="center" vertical="center" wrapText="1"/>
    </xf>
    <xf numFmtId="4" fontId="5" fillId="0" borderId="39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 applyAlignment="1">
      <alignment wrapText="1"/>
    </xf>
    <xf numFmtId="0" fontId="4" fillId="0" borderId="24" xfId="0" applyFont="1" applyFill="1" applyBorder="1" applyAlignment="1">
      <alignment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" fontId="5" fillId="0" borderId="28" xfId="0" applyNumberFormat="1" applyFont="1" applyFill="1" applyBorder="1" applyAlignment="1">
      <alignment vertical="center" wrapText="1"/>
    </xf>
    <xf numFmtId="4" fontId="5" fillId="0" borderId="28" xfId="0" applyNumberFormat="1" applyFont="1" applyFill="1" applyBorder="1" applyAlignment="1">
      <alignment horizontal="right" vertical="center"/>
    </xf>
    <xf numFmtId="4" fontId="5" fillId="0" borderId="28" xfId="0" applyNumberFormat="1" applyFont="1" applyBorder="1" applyAlignment="1">
      <alignment horizontal="right" vertical="center"/>
    </xf>
    <xf numFmtId="0" fontId="15" fillId="0" borderId="43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11" borderId="9" xfId="0" applyNumberFormat="1" applyFont="1" applyFill="1" applyBorder="1" applyAlignment="1">
      <alignment horizontal="right"/>
    </xf>
    <xf numFmtId="0" fontId="4" fillId="12" borderId="6" xfId="0" applyFont="1" applyFill="1" applyBorder="1" applyAlignment="1">
      <alignment vertical="center"/>
    </xf>
    <xf numFmtId="4" fontId="4" fillId="13" borderId="9" xfId="0" applyNumberFormat="1" applyFont="1" applyFill="1" applyBorder="1" applyAlignment="1">
      <alignment horizontal="right"/>
    </xf>
    <xf numFmtId="1" fontId="5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6" borderId="9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left" vertical="center"/>
    </xf>
    <xf numFmtId="4" fontId="5" fillId="0" borderId="9" xfId="0" applyNumberFormat="1" applyFont="1" applyFill="1" applyBorder="1" applyAlignment="1">
      <alignment horizontal="left" vertical="center" wrapText="1"/>
    </xf>
    <xf numFmtId="4" fontId="5" fillId="6" borderId="9" xfId="0" applyNumberFormat="1" applyFont="1" applyFill="1" applyBorder="1" applyAlignment="1">
      <alignment horizontal="left" vertical="center" wrapText="1"/>
    </xf>
    <xf numFmtId="4" fontId="5" fillId="6" borderId="9" xfId="0" applyNumberFormat="1" applyFont="1" applyFill="1" applyBorder="1" applyAlignment="1">
      <alignment horizontal="left" vertical="center"/>
    </xf>
    <xf numFmtId="4" fontId="4" fillId="9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6" borderId="9" xfId="0" applyNumberFormat="1" applyFont="1" applyFill="1" applyBorder="1" applyAlignment="1">
      <alignment horizontal="left" vertical="center" wrapText="1"/>
    </xf>
    <xf numFmtId="4" fontId="7" fillId="7" borderId="9" xfId="0" applyNumberFormat="1" applyFont="1" applyFill="1" applyBorder="1" applyAlignment="1">
      <alignment horizontal="center" vertical="center"/>
    </xf>
    <xf numFmtId="4" fontId="4" fillId="14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5" borderId="9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/>
    </xf>
    <xf numFmtId="1" fontId="5" fillId="0" borderId="6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4" fontId="4" fillId="7" borderId="9" xfId="0" applyNumberFormat="1" applyFont="1" applyFill="1" applyBorder="1" applyAlignment="1">
      <alignment horizontal="center" vertical="center"/>
    </xf>
    <xf numFmtId="4" fontId="4" fillId="15" borderId="9" xfId="0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left" vertical="center" wrapText="1"/>
    </xf>
    <xf numFmtId="4" fontId="4" fillId="5" borderId="12" xfId="0" applyNumberFormat="1" applyFont="1" applyFill="1" applyBorder="1" applyAlignment="1">
      <alignment horizontal="center" vertical="center"/>
    </xf>
    <xf numFmtId="4" fontId="0" fillId="0" borderId="13" xfId="0" applyNumberFormat="1" applyBorder="1"/>
    <xf numFmtId="4" fontId="0" fillId="0" borderId="34" xfId="0" applyNumberFormat="1" applyBorder="1"/>
    <xf numFmtId="4" fontId="0" fillId="0" borderId="33" xfId="0" applyNumberFormat="1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24" fillId="6" borderId="0" xfId="0" applyFont="1" applyFill="1" applyBorder="1" applyAlignment="1">
      <alignment wrapText="1"/>
    </xf>
    <xf numFmtId="0" fontId="23" fillId="16" borderId="9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2" fillId="0" borderId="9" xfId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wrapText="1"/>
    </xf>
    <xf numFmtId="4" fontId="4" fillId="5" borderId="6" xfId="0" applyNumberFormat="1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4" fontId="19" fillId="15" borderId="6" xfId="0" applyNumberFormat="1" applyFont="1" applyFill="1" applyBorder="1" applyAlignment="1">
      <alignment horizontal="center" vertical="center"/>
    </xf>
    <xf numFmtId="4" fontId="19" fillId="15" borderId="7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1" fontId="4" fillId="9" borderId="6" xfId="0" applyNumberFormat="1" applyFont="1" applyFill="1" applyBorder="1" applyAlignment="1">
      <alignment horizontal="center" vertical="center"/>
    </xf>
    <xf numFmtId="1" fontId="4" fillId="9" borderId="7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4" fillId="7" borderId="6" xfId="0" applyNumberFormat="1" applyFont="1" applyFill="1" applyBorder="1" applyAlignment="1">
      <alignment horizontal="center" vertical="center"/>
    </xf>
    <xf numFmtId="4" fontId="4" fillId="7" borderId="7" xfId="0" applyNumberFormat="1" applyFont="1" applyFill="1" applyBorder="1" applyAlignment="1">
      <alignment horizontal="center" vertical="center"/>
    </xf>
    <xf numFmtId="4" fontId="1" fillId="14" borderId="6" xfId="0" applyNumberFormat="1" applyFont="1" applyFill="1" applyBorder="1" applyAlignment="1">
      <alignment horizontal="center" vertical="center"/>
    </xf>
    <xf numFmtId="4" fontId="1" fillId="14" borderId="7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8" fillId="13" borderId="6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21" fillId="13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8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10" borderId="40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4" fillId="10" borderId="31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wrapText="1"/>
    </xf>
    <xf numFmtId="0" fontId="13" fillId="0" borderId="20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" fontId="4" fillId="8" borderId="6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2" fillId="5" borderId="7" xfId="0" applyNumberFormat="1" applyFont="1" applyFill="1" applyBorder="1" applyAlignment="1">
      <alignment horizontal="center" vertical="center"/>
    </xf>
    <xf numFmtId="4" fontId="2" fillId="8" borderId="7" xfId="0" applyNumberFormat="1" applyFont="1" applyFill="1" applyBorder="1" applyAlignment="1">
      <alignment horizontal="center" vertical="center"/>
    </xf>
    <xf numFmtId="4" fontId="0" fillId="8" borderId="7" xfId="0" applyNumberFormat="1" applyFill="1" applyBorder="1" applyAlignment="1">
      <alignment horizontal="center" vertical="center"/>
    </xf>
    <xf numFmtId="4" fontId="4" fillId="15" borderId="6" xfId="0" applyNumberFormat="1" applyFont="1" applyFill="1" applyBorder="1" applyAlignment="1">
      <alignment horizontal="center" vertical="center"/>
    </xf>
    <xf numFmtId="4" fontId="4" fillId="15" borderId="7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5" borderId="30" xfId="0" applyNumberFormat="1" applyFont="1" applyFill="1" applyBorder="1" applyAlignment="1">
      <alignment horizontal="center" vertical="center"/>
    </xf>
    <xf numFmtId="4" fontId="4" fillId="5" borderId="29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imemi5@yahoo.es" TargetMode="External"/><Relationship Id="rId1" Type="http://schemas.openxmlformats.org/officeDocument/2006/relationships/hyperlink" Target="mailto:jaimemi5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31"/>
  <sheetViews>
    <sheetView tabSelected="1" topLeftCell="A217" zoomScale="120" zoomScaleNormal="120" workbookViewId="0">
      <selection activeCell="F223" sqref="F223:H223"/>
    </sheetView>
  </sheetViews>
  <sheetFormatPr baseColWidth="10" defaultRowHeight="15" x14ac:dyDescent="0.25"/>
  <cols>
    <col min="1" max="1" width="3.28515625" customWidth="1"/>
    <col min="2" max="2" width="4.85546875" customWidth="1"/>
    <col min="3" max="3" width="19.85546875" customWidth="1"/>
    <col min="4" max="4" width="15.85546875" style="8" customWidth="1"/>
    <col min="5" max="5" width="10.5703125" customWidth="1"/>
    <col min="6" max="6" width="10" customWidth="1"/>
  </cols>
  <sheetData>
    <row r="1" spans="2:8" ht="33" customHeight="1" x14ac:dyDescent="0.25">
      <c r="B1" s="166" t="s">
        <v>84</v>
      </c>
      <c r="C1" s="167"/>
      <c r="D1" s="167"/>
      <c r="E1" s="167"/>
      <c r="F1" s="167"/>
      <c r="G1" s="167"/>
      <c r="H1" s="167"/>
    </row>
    <row r="2" spans="2:8" ht="54" customHeight="1" x14ac:dyDescent="0.25">
      <c r="B2" s="168" t="s">
        <v>85</v>
      </c>
      <c r="C2" s="169"/>
      <c r="D2" s="169"/>
      <c r="E2" s="169"/>
      <c r="F2" s="169"/>
      <c r="G2" s="169"/>
      <c r="H2" s="169"/>
    </row>
    <row r="3" spans="2:8" ht="24.75" x14ac:dyDescent="0.25">
      <c r="B3" s="156" t="s">
        <v>0</v>
      </c>
      <c r="C3" s="157" t="s">
        <v>86</v>
      </c>
      <c r="D3" s="154" t="s">
        <v>1</v>
      </c>
      <c r="E3" s="13" t="s">
        <v>194</v>
      </c>
      <c r="F3" s="155" t="s">
        <v>52</v>
      </c>
      <c r="G3" s="154" t="s">
        <v>2</v>
      </c>
      <c r="H3" s="154" t="s">
        <v>3</v>
      </c>
    </row>
    <row r="4" spans="2:8" x14ac:dyDescent="0.25">
      <c r="B4" s="156"/>
      <c r="C4" s="158"/>
      <c r="D4" s="154"/>
      <c r="E4" s="14" t="s">
        <v>53</v>
      </c>
      <c r="F4" s="155"/>
      <c r="G4" s="154"/>
      <c r="H4" s="154"/>
    </row>
    <row r="5" spans="2:8" x14ac:dyDescent="0.25">
      <c r="B5" s="49">
        <v>1</v>
      </c>
      <c r="C5" s="43" t="s">
        <v>87</v>
      </c>
      <c r="D5" s="34" t="s">
        <v>54</v>
      </c>
      <c r="E5" s="15">
        <v>679.19229999999993</v>
      </c>
      <c r="F5" s="16">
        <f>+E5*12</f>
        <v>8150.3075999999992</v>
      </c>
      <c r="G5" s="17">
        <f>+E5</f>
        <v>679.19229999999993</v>
      </c>
      <c r="H5" s="17">
        <v>425</v>
      </c>
    </row>
    <row r="6" spans="2:8" x14ac:dyDescent="0.25">
      <c r="B6" s="49">
        <v>2</v>
      </c>
      <c r="C6" s="43" t="s">
        <v>88</v>
      </c>
      <c r="D6" s="18" t="s">
        <v>55</v>
      </c>
      <c r="E6" s="15">
        <v>554.62</v>
      </c>
      <c r="F6" s="16">
        <f t="shared" ref="F6:F69" si="0">+E6*12</f>
        <v>6655.4400000000005</v>
      </c>
      <c r="G6" s="17">
        <f t="shared" ref="G6:G69" si="1">+E6</f>
        <v>554.62</v>
      </c>
      <c r="H6" s="17">
        <v>425</v>
      </c>
    </row>
    <row r="7" spans="2:8" x14ac:dyDescent="0.25">
      <c r="B7" s="49">
        <v>3</v>
      </c>
      <c r="C7" s="43" t="s">
        <v>89</v>
      </c>
      <c r="D7" s="34" t="s">
        <v>55</v>
      </c>
      <c r="E7" s="15">
        <v>566.5</v>
      </c>
      <c r="F7" s="16">
        <f t="shared" si="0"/>
        <v>6798</v>
      </c>
      <c r="G7" s="17">
        <f t="shared" si="1"/>
        <v>566.5</v>
      </c>
      <c r="H7" s="17">
        <v>425</v>
      </c>
    </row>
    <row r="8" spans="2:8" x14ac:dyDescent="0.25">
      <c r="B8" s="49">
        <v>4</v>
      </c>
      <c r="C8" s="43" t="s">
        <v>90</v>
      </c>
      <c r="D8" s="34" t="s">
        <v>56</v>
      </c>
      <c r="E8" s="15">
        <v>608</v>
      </c>
      <c r="F8" s="16">
        <f t="shared" si="0"/>
        <v>7296</v>
      </c>
      <c r="G8" s="17">
        <f t="shared" si="1"/>
        <v>608</v>
      </c>
      <c r="H8" s="17">
        <v>425</v>
      </c>
    </row>
    <row r="9" spans="2:8" x14ac:dyDescent="0.25">
      <c r="B9" s="49">
        <v>5</v>
      </c>
      <c r="C9" s="43" t="s">
        <v>91</v>
      </c>
      <c r="D9" s="34" t="s">
        <v>55</v>
      </c>
      <c r="E9" s="15">
        <v>550</v>
      </c>
      <c r="F9" s="16">
        <f t="shared" si="0"/>
        <v>6600</v>
      </c>
      <c r="G9" s="17">
        <f t="shared" si="1"/>
        <v>550</v>
      </c>
      <c r="H9" s="17">
        <v>425</v>
      </c>
    </row>
    <row r="10" spans="2:8" x14ac:dyDescent="0.25">
      <c r="B10" s="49">
        <v>6</v>
      </c>
      <c r="C10" s="43" t="s">
        <v>92</v>
      </c>
      <c r="D10" s="18" t="s">
        <v>56</v>
      </c>
      <c r="E10" s="15">
        <v>546.93000000000006</v>
      </c>
      <c r="F10" s="16">
        <f t="shared" si="0"/>
        <v>6563.1600000000008</v>
      </c>
      <c r="G10" s="17">
        <f t="shared" si="1"/>
        <v>546.93000000000006</v>
      </c>
      <c r="H10" s="17">
        <v>425</v>
      </c>
    </row>
    <row r="11" spans="2:8" x14ac:dyDescent="0.25">
      <c r="B11" s="49">
        <v>7</v>
      </c>
      <c r="C11" s="43" t="s">
        <v>93</v>
      </c>
      <c r="D11" s="34" t="s">
        <v>54</v>
      </c>
      <c r="E11" s="15">
        <v>679.19229999999993</v>
      </c>
      <c r="F11" s="16">
        <f t="shared" si="0"/>
        <v>8150.3075999999992</v>
      </c>
      <c r="G11" s="17">
        <f t="shared" si="1"/>
        <v>679.19229999999993</v>
      </c>
      <c r="H11" s="17">
        <v>425</v>
      </c>
    </row>
    <row r="12" spans="2:8" ht="23.25" x14ac:dyDescent="0.25">
      <c r="B12" s="49">
        <v>8</v>
      </c>
      <c r="C12" s="43" t="s">
        <v>94</v>
      </c>
      <c r="D12" s="18" t="s">
        <v>66</v>
      </c>
      <c r="E12" s="15">
        <v>441.25200000000001</v>
      </c>
      <c r="F12" s="16">
        <f t="shared" si="0"/>
        <v>5295.0240000000003</v>
      </c>
      <c r="G12" s="17">
        <f t="shared" si="1"/>
        <v>441.25200000000001</v>
      </c>
      <c r="H12" s="17">
        <v>425</v>
      </c>
    </row>
    <row r="13" spans="2:8" x14ac:dyDescent="0.25">
      <c r="B13" s="49">
        <v>9</v>
      </c>
      <c r="C13" s="43" t="s">
        <v>95</v>
      </c>
      <c r="D13" s="34" t="s">
        <v>57</v>
      </c>
      <c r="E13" s="15">
        <v>546.93000000000006</v>
      </c>
      <c r="F13" s="16">
        <f t="shared" si="0"/>
        <v>6563.1600000000008</v>
      </c>
      <c r="G13" s="17">
        <f t="shared" si="1"/>
        <v>546.93000000000006</v>
      </c>
      <c r="H13" s="17">
        <v>425</v>
      </c>
    </row>
    <row r="14" spans="2:8" x14ac:dyDescent="0.25">
      <c r="B14" s="49">
        <v>10</v>
      </c>
      <c r="C14" s="43" t="s">
        <v>96</v>
      </c>
      <c r="D14" s="18" t="s">
        <v>55</v>
      </c>
      <c r="E14" s="15">
        <v>540.35860000000002</v>
      </c>
      <c r="F14" s="16">
        <f t="shared" si="0"/>
        <v>6484.3032000000003</v>
      </c>
      <c r="G14" s="17">
        <f t="shared" si="1"/>
        <v>540.35860000000002</v>
      </c>
      <c r="H14" s="17">
        <v>425</v>
      </c>
    </row>
    <row r="15" spans="2:8" x14ac:dyDescent="0.25">
      <c r="B15" s="49">
        <v>11</v>
      </c>
      <c r="C15" s="43" t="s">
        <v>97</v>
      </c>
      <c r="D15" s="34" t="s">
        <v>54</v>
      </c>
      <c r="E15" s="15">
        <v>679.19229999999993</v>
      </c>
      <c r="F15" s="16">
        <f t="shared" si="0"/>
        <v>8150.3075999999992</v>
      </c>
      <c r="G15" s="17">
        <f t="shared" si="1"/>
        <v>679.19229999999993</v>
      </c>
      <c r="H15" s="17">
        <v>425</v>
      </c>
    </row>
    <row r="16" spans="2:8" x14ac:dyDescent="0.25">
      <c r="B16" s="49">
        <v>12</v>
      </c>
      <c r="C16" s="43" t="s">
        <v>98</v>
      </c>
      <c r="D16" s="34" t="s">
        <v>58</v>
      </c>
      <c r="E16" s="15">
        <v>546.93000000000006</v>
      </c>
      <c r="F16" s="16">
        <f t="shared" si="0"/>
        <v>6563.1600000000008</v>
      </c>
      <c r="G16" s="17">
        <f t="shared" si="1"/>
        <v>546.93000000000006</v>
      </c>
      <c r="H16" s="17">
        <v>425</v>
      </c>
    </row>
    <row r="17" spans="2:8" x14ac:dyDescent="0.25">
      <c r="B17" s="49">
        <v>13</v>
      </c>
      <c r="C17" s="43" t="s">
        <v>99</v>
      </c>
      <c r="D17" s="18" t="s">
        <v>60</v>
      </c>
      <c r="E17" s="15">
        <v>689.41</v>
      </c>
      <c r="F17" s="16">
        <f t="shared" si="0"/>
        <v>8272.92</v>
      </c>
      <c r="G17" s="17">
        <f t="shared" si="1"/>
        <v>689.41</v>
      </c>
      <c r="H17" s="17">
        <v>425</v>
      </c>
    </row>
    <row r="18" spans="2:8" x14ac:dyDescent="0.25">
      <c r="B18" s="49">
        <v>14</v>
      </c>
      <c r="C18" s="43" t="s">
        <v>100</v>
      </c>
      <c r="D18" s="18" t="s">
        <v>59</v>
      </c>
      <c r="E18" s="15">
        <v>546.93000000000006</v>
      </c>
      <c r="F18" s="16">
        <f t="shared" si="0"/>
        <v>6563.1600000000008</v>
      </c>
      <c r="G18" s="17">
        <f t="shared" si="1"/>
        <v>546.93000000000006</v>
      </c>
      <c r="H18" s="17">
        <v>425</v>
      </c>
    </row>
    <row r="19" spans="2:8" x14ac:dyDescent="0.25">
      <c r="B19" s="49">
        <v>15</v>
      </c>
      <c r="C19" s="43" t="s">
        <v>101</v>
      </c>
      <c r="D19" s="18" t="s">
        <v>57</v>
      </c>
      <c r="E19" s="15">
        <v>650</v>
      </c>
      <c r="F19" s="16">
        <f t="shared" si="0"/>
        <v>7800</v>
      </c>
      <c r="G19" s="17">
        <f t="shared" si="1"/>
        <v>650</v>
      </c>
      <c r="H19" s="17">
        <v>425</v>
      </c>
    </row>
    <row r="20" spans="2:8" x14ac:dyDescent="0.25">
      <c r="B20" s="49">
        <v>16</v>
      </c>
      <c r="C20" s="43" t="s">
        <v>102</v>
      </c>
      <c r="D20" s="18" t="s">
        <v>57</v>
      </c>
      <c r="E20" s="15">
        <v>441.25200000000001</v>
      </c>
      <c r="F20" s="16">
        <f t="shared" si="0"/>
        <v>5295.0240000000003</v>
      </c>
      <c r="G20" s="17">
        <f t="shared" si="1"/>
        <v>441.25200000000001</v>
      </c>
      <c r="H20" s="17">
        <v>425</v>
      </c>
    </row>
    <row r="21" spans="2:8" x14ac:dyDescent="0.25">
      <c r="B21" s="49">
        <v>17</v>
      </c>
      <c r="C21" s="43" t="s">
        <v>103</v>
      </c>
      <c r="D21" s="18" t="s">
        <v>57</v>
      </c>
      <c r="E21" s="15">
        <v>458.4</v>
      </c>
      <c r="F21" s="16">
        <f t="shared" si="0"/>
        <v>5500.7999999999993</v>
      </c>
      <c r="G21" s="17">
        <f t="shared" si="1"/>
        <v>458.4</v>
      </c>
      <c r="H21" s="17">
        <v>425</v>
      </c>
    </row>
    <row r="22" spans="2:8" x14ac:dyDescent="0.25">
      <c r="B22" s="49">
        <v>18</v>
      </c>
      <c r="C22" s="43" t="s">
        <v>104</v>
      </c>
      <c r="D22" s="18" t="s">
        <v>57</v>
      </c>
      <c r="E22" s="15">
        <v>546.93000000000006</v>
      </c>
      <c r="F22" s="16">
        <f t="shared" si="0"/>
        <v>6563.1600000000008</v>
      </c>
      <c r="G22" s="17">
        <f t="shared" si="1"/>
        <v>546.93000000000006</v>
      </c>
      <c r="H22" s="17">
        <v>425</v>
      </c>
    </row>
    <row r="23" spans="2:8" x14ac:dyDescent="0.25">
      <c r="B23" s="49">
        <v>19</v>
      </c>
      <c r="C23" s="43" t="s">
        <v>105</v>
      </c>
      <c r="D23" s="18" t="s">
        <v>55</v>
      </c>
      <c r="E23" s="15">
        <v>566.5</v>
      </c>
      <c r="F23" s="16">
        <f t="shared" si="0"/>
        <v>6798</v>
      </c>
      <c r="G23" s="17">
        <f t="shared" si="1"/>
        <v>566.5</v>
      </c>
      <c r="H23" s="17">
        <v>425</v>
      </c>
    </row>
    <row r="24" spans="2:8" x14ac:dyDescent="0.25">
      <c r="B24" s="49">
        <v>20</v>
      </c>
      <c r="C24" s="43" t="s">
        <v>106</v>
      </c>
      <c r="D24" s="18" t="s">
        <v>68</v>
      </c>
      <c r="E24" s="15">
        <v>902.28</v>
      </c>
      <c r="F24" s="16">
        <f t="shared" si="0"/>
        <v>10827.36</v>
      </c>
      <c r="G24" s="17">
        <f t="shared" si="1"/>
        <v>902.28</v>
      </c>
      <c r="H24" s="17">
        <v>425</v>
      </c>
    </row>
    <row r="25" spans="2:8" x14ac:dyDescent="0.25">
      <c r="B25" s="49">
        <v>21</v>
      </c>
      <c r="C25" s="43" t="s">
        <v>107</v>
      </c>
      <c r="D25" s="18" t="s">
        <v>57</v>
      </c>
      <c r="E25" s="15">
        <v>546.93000000000006</v>
      </c>
      <c r="F25" s="16">
        <f t="shared" si="0"/>
        <v>6563.1600000000008</v>
      </c>
      <c r="G25" s="17">
        <f t="shared" si="1"/>
        <v>546.93000000000006</v>
      </c>
      <c r="H25" s="17">
        <v>425</v>
      </c>
    </row>
    <row r="26" spans="2:8" x14ac:dyDescent="0.25">
      <c r="B26" s="49">
        <v>22</v>
      </c>
      <c r="C26" s="43" t="s">
        <v>108</v>
      </c>
      <c r="D26" s="18" t="s">
        <v>55</v>
      </c>
      <c r="E26" s="15">
        <v>587.1</v>
      </c>
      <c r="F26" s="16">
        <f t="shared" si="0"/>
        <v>7045.2000000000007</v>
      </c>
      <c r="G26" s="17">
        <f t="shared" si="1"/>
        <v>587.1</v>
      </c>
      <c r="H26" s="17">
        <v>425</v>
      </c>
    </row>
    <row r="27" spans="2:8" ht="34.5" customHeight="1" x14ac:dyDescent="0.25">
      <c r="B27" s="49">
        <v>23</v>
      </c>
      <c r="C27" s="43" t="s">
        <v>109</v>
      </c>
      <c r="D27" s="18" t="s">
        <v>55</v>
      </c>
      <c r="E27" s="15">
        <v>554.62</v>
      </c>
      <c r="F27" s="16">
        <f t="shared" si="0"/>
        <v>6655.4400000000005</v>
      </c>
      <c r="G27" s="17">
        <f t="shared" si="1"/>
        <v>554.62</v>
      </c>
      <c r="H27" s="17">
        <v>425</v>
      </c>
    </row>
    <row r="28" spans="2:8" x14ac:dyDescent="0.25">
      <c r="B28" s="49">
        <v>24</v>
      </c>
      <c r="C28" s="43" t="s">
        <v>110</v>
      </c>
      <c r="D28" s="18" t="s">
        <v>54</v>
      </c>
      <c r="E28" s="15">
        <v>679.19229999999993</v>
      </c>
      <c r="F28" s="16">
        <f t="shared" si="0"/>
        <v>8150.3075999999992</v>
      </c>
      <c r="G28" s="17">
        <f t="shared" si="1"/>
        <v>679.19229999999993</v>
      </c>
      <c r="H28" s="17">
        <v>425</v>
      </c>
    </row>
    <row r="29" spans="2:8" x14ac:dyDescent="0.25">
      <c r="B29" s="49">
        <v>25</v>
      </c>
      <c r="C29" s="43" t="s">
        <v>111</v>
      </c>
      <c r="D29" s="36" t="s">
        <v>57</v>
      </c>
      <c r="E29" s="20">
        <v>420.24</v>
      </c>
      <c r="F29" s="16">
        <f t="shared" si="0"/>
        <v>5042.88</v>
      </c>
      <c r="G29" s="17">
        <f t="shared" si="1"/>
        <v>420.24</v>
      </c>
      <c r="H29" s="17">
        <v>425</v>
      </c>
    </row>
    <row r="30" spans="2:8" ht="34.5" x14ac:dyDescent="0.25">
      <c r="B30" s="49">
        <v>26</v>
      </c>
      <c r="C30" s="43" t="s">
        <v>112</v>
      </c>
      <c r="D30" s="18" t="s">
        <v>82</v>
      </c>
      <c r="E30" s="15">
        <v>680</v>
      </c>
      <c r="F30" s="16">
        <f t="shared" si="0"/>
        <v>8160</v>
      </c>
      <c r="G30" s="17">
        <f t="shared" si="1"/>
        <v>680</v>
      </c>
      <c r="H30" s="17">
        <v>425</v>
      </c>
    </row>
    <row r="31" spans="2:8" x14ac:dyDescent="0.25">
      <c r="B31" s="49">
        <v>27</v>
      </c>
      <c r="C31" s="43" t="s">
        <v>113</v>
      </c>
      <c r="D31" s="18" t="s">
        <v>61</v>
      </c>
      <c r="E31" s="15">
        <v>546.93000000000006</v>
      </c>
      <c r="F31" s="16">
        <f t="shared" si="0"/>
        <v>6563.1600000000008</v>
      </c>
      <c r="G31" s="17">
        <f t="shared" si="1"/>
        <v>546.93000000000006</v>
      </c>
      <c r="H31" s="17">
        <v>425</v>
      </c>
    </row>
    <row r="32" spans="2:8" x14ac:dyDescent="0.25">
      <c r="B32" s="49">
        <v>28</v>
      </c>
      <c r="C32" s="43" t="s">
        <v>114</v>
      </c>
      <c r="D32" s="18" t="s">
        <v>55</v>
      </c>
      <c r="E32" s="15">
        <v>566.5</v>
      </c>
      <c r="F32" s="16">
        <f t="shared" si="0"/>
        <v>6798</v>
      </c>
      <c r="G32" s="17">
        <f t="shared" si="1"/>
        <v>566.5</v>
      </c>
      <c r="H32" s="17">
        <v>425</v>
      </c>
    </row>
    <row r="33" spans="2:8" x14ac:dyDescent="0.25">
      <c r="B33" s="49">
        <v>29</v>
      </c>
      <c r="C33" s="43" t="s">
        <v>115</v>
      </c>
      <c r="D33" s="18" t="s">
        <v>57</v>
      </c>
      <c r="E33" s="15">
        <v>441.25200000000001</v>
      </c>
      <c r="F33" s="16">
        <f t="shared" si="0"/>
        <v>5295.0240000000003</v>
      </c>
      <c r="G33" s="17">
        <f t="shared" si="1"/>
        <v>441.25200000000001</v>
      </c>
      <c r="H33" s="17">
        <v>425</v>
      </c>
    </row>
    <row r="34" spans="2:8" x14ac:dyDescent="0.25">
      <c r="B34" s="49">
        <v>30</v>
      </c>
      <c r="C34" s="43" t="s">
        <v>116</v>
      </c>
      <c r="D34" s="18" t="s">
        <v>58</v>
      </c>
      <c r="E34" s="15">
        <v>546.93000000000006</v>
      </c>
      <c r="F34" s="16">
        <f t="shared" si="0"/>
        <v>6563.1600000000008</v>
      </c>
      <c r="G34" s="17">
        <f t="shared" si="1"/>
        <v>546.93000000000006</v>
      </c>
      <c r="H34" s="17">
        <v>425</v>
      </c>
    </row>
    <row r="35" spans="2:8" x14ac:dyDescent="0.25">
      <c r="B35" s="49">
        <v>31</v>
      </c>
      <c r="C35" s="43" t="s">
        <v>117</v>
      </c>
      <c r="D35" s="18" t="s">
        <v>55</v>
      </c>
      <c r="E35" s="15">
        <v>540.35860000000002</v>
      </c>
      <c r="F35" s="16">
        <f t="shared" si="0"/>
        <v>6484.3032000000003</v>
      </c>
      <c r="G35" s="17">
        <f t="shared" si="1"/>
        <v>540.35860000000002</v>
      </c>
      <c r="H35" s="17">
        <v>425</v>
      </c>
    </row>
    <row r="36" spans="2:8" x14ac:dyDescent="0.25">
      <c r="B36" s="49">
        <v>32</v>
      </c>
      <c r="C36" s="43" t="s">
        <v>118</v>
      </c>
      <c r="D36" s="18" t="s">
        <v>58</v>
      </c>
      <c r="E36" s="15">
        <v>546.93000000000006</v>
      </c>
      <c r="F36" s="16">
        <f t="shared" si="0"/>
        <v>6563.1600000000008</v>
      </c>
      <c r="G36" s="17">
        <f t="shared" si="1"/>
        <v>546.93000000000006</v>
      </c>
      <c r="H36" s="17">
        <v>425</v>
      </c>
    </row>
    <row r="37" spans="2:8" s="8" customFormat="1" x14ac:dyDescent="0.25">
      <c r="B37" s="49">
        <v>33</v>
      </c>
      <c r="C37" s="43" t="s">
        <v>119</v>
      </c>
      <c r="D37" s="18" t="s">
        <v>55</v>
      </c>
      <c r="E37" s="15">
        <v>593.44479999999999</v>
      </c>
      <c r="F37" s="16">
        <f t="shared" si="0"/>
        <v>7121.3375999999998</v>
      </c>
      <c r="G37" s="17">
        <f t="shared" si="1"/>
        <v>593.44479999999999</v>
      </c>
      <c r="H37" s="17">
        <v>425</v>
      </c>
    </row>
    <row r="38" spans="2:8" x14ac:dyDescent="0.25">
      <c r="B38" s="49">
        <v>34</v>
      </c>
      <c r="C38" s="43" t="s">
        <v>120</v>
      </c>
      <c r="D38" s="18" t="s">
        <v>55</v>
      </c>
      <c r="E38" s="15">
        <v>566.5</v>
      </c>
      <c r="F38" s="16">
        <f t="shared" si="0"/>
        <v>6798</v>
      </c>
      <c r="G38" s="17">
        <f t="shared" si="1"/>
        <v>566.5</v>
      </c>
      <c r="H38" s="17">
        <v>425</v>
      </c>
    </row>
    <row r="39" spans="2:8" x14ac:dyDescent="0.25">
      <c r="B39" s="49">
        <v>35</v>
      </c>
      <c r="C39" s="43" t="s">
        <v>121</v>
      </c>
      <c r="D39" s="18" t="s">
        <v>61</v>
      </c>
      <c r="E39" s="15">
        <v>614</v>
      </c>
      <c r="F39" s="16">
        <f t="shared" si="0"/>
        <v>7368</v>
      </c>
      <c r="G39" s="17">
        <f t="shared" si="1"/>
        <v>614</v>
      </c>
      <c r="H39" s="17">
        <v>425</v>
      </c>
    </row>
    <row r="40" spans="2:8" x14ac:dyDescent="0.25">
      <c r="B40" s="49">
        <v>36</v>
      </c>
      <c r="C40" s="43" t="s">
        <v>122</v>
      </c>
      <c r="D40" s="18" t="s">
        <v>55</v>
      </c>
      <c r="E40" s="15">
        <v>566.5</v>
      </c>
      <c r="F40" s="16">
        <f t="shared" si="0"/>
        <v>6798</v>
      </c>
      <c r="G40" s="17">
        <f t="shared" si="1"/>
        <v>566.5</v>
      </c>
      <c r="H40" s="17">
        <v>425</v>
      </c>
    </row>
    <row r="41" spans="2:8" x14ac:dyDescent="0.25">
      <c r="B41" s="49">
        <v>37</v>
      </c>
      <c r="C41" s="43" t="s">
        <v>123</v>
      </c>
      <c r="D41" s="18" t="s">
        <v>58</v>
      </c>
      <c r="E41" s="15">
        <v>561</v>
      </c>
      <c r="F41" s="16">
        <f t="shared" si="0"/>
        <v>6732</v>
      </c>
      <c r="G41" s="17">
        <f t="shared" si="1"/>
        <v>561</v>
      </c>
      <c r="H41" s="17">
        <v>425</v>
      </c>
    </row>
    <row r="42" spans="2:8" x14ac:dyDescent="0.25">
      <c r="B42" s="49">
        <v>38</v>
      </c>
      <c r="C42" s="43" t="s">
        <v>124</v>
      </c>
      <c r="D42" s="18" t="s">
        <v>58</v>
      </c>
      <c r="E42" s="15">
        <v>546.93000000000006</v>
      </c>
      <c r="F42" s="16">
        <f t="shared" si="0"/>
        <v>6563.1600000000008</v>
      </c>
      <c r="G42" s="17">
        <f t="shared" si="1"/>
        <v>546.93000000000006</v>
      </c>
      <c r="H42" s="17">
        <v>425</v>
      </c>
    </row>
    <row r="43" spans="2:8" x14ac:dyDescent="0.25">
      <c r="B43" s="49">
        <v>39</v>
      </c>
      <c r="C43" s="43" t="s">
        <v>125</v>
      </c>
      <c r="D43" s="36" t="s">
        <v>70</v>
      </c>
      <c r="E43" s="20">
        <v>438</v>
      </c>
      <c r="F43" s="16">
        <f t="shared" si="0"/>
        <v>5256</v>
      </c>
      <c r="G43" s="17">
        <f t="shared" si="1"/>
        <v>438</v>
      </c>
      <c r="H43" s="17">
        <v>425</v>
      </c>
    </row>
    <row r="44" spans="2:8" x14ac:dyDescent="0.25">
      <c r="B44" s="49">
        <v>40</v>
      </c>
      <c r="C44" s="43" t="s">
        <v>126</v>
      </c>
      <c r="D44" s="18" t="s">
        <v>57</v>
      </c>
      <c r="E44" s="15">
        <v>458.4</v>
      </c>
      <c r="F44" s="16">
        <f t="shared" si="0"/>
        <v>5500.7999999999993</v>
      </c>
      <c r="G44" s="17">
        <f t="shared" si="1"/>
        <v>458.4</v>
      </c>
      <c r="H44" s="17">
        <v>425</v>
      </c>
    </row>
    <row r="45" spans="2:8" x14ac:dyDescent="0.25">
      <c r="B45" s="49">
        <v>41</v>
      </c>
      <c r="C45" s="43" t="s">
        <v>127</v>
      </c>
      <c r="D45" s="36" t="s">
        <v>57</v>
      </c>
      <c r="E45" s="20">
        <v>420.24</v>
      </c>
      <c r="F45" s="16">
        <f t="shared" si="0"/>
        <v>5042.88</v>
      </c>
      <c r="G45" s="17">
        <f t="shared" si="1"/>
        <v>420.24</v>
      </c>
      <c r="H45" s="17">
        <v>425</v>
      </c>
    </row>
    <row r="46" spans="2:8" x14ac:dyDescent="0.25">
      <c r="B46" s="49">
        <v>42</v>
      </c>
      <c r="C46" s="43" t="s">
        <v>128</v>
      </c>
      <c r="D46" s="18" t="s">
        <v>57</v>
      </c>
      <c r="E46" s="15">
        <v>546.93000000000006</v>
      </c>
      <c r="F46" s="16">
        <f t="shared" si="0"/>
        <v>6563.1600000000008</v>
      </c>
      <c r="G46" s="17">
        <f t="shared" si="1"/>
        <v>546.93000000000006</v>
      </c>
      <c r="H46" s="17">
        <v>425</v>
      </c>
    </row>
    <row r="47" spans="2:8" x14ac:dyDescent="0.25">
      <c r="B47" s="49">
        <v>43</v>
      </c>
      <c r="C47" s="43" t="s">
        <v>129</v>
      </c>
      <c r="D47" s="18" t="s">
        <v>57</v>
      </c>
      <c r="E47" s="15">
        <v>441.25200000000001</v>
      </c>
      <c r="F47" s="16">
        <f t="shared" si="0"/>
        <v>5295.0240000000003</v>
      </c>
      <c r="G47" s="17">
        <f t="shared" si="1"/>
        <v>441.25200000000001</v>
      </c>
      <c r="H47" s="17">
        <v>425</v>
      </c>
    </row>
    <row r="48" spans="2:8" x14ac:dyDescent="0.25">
      <c r="B48" s="49">
        <v>44</v>
      </c>
      <c r="C48" s="43" t="s">
        <v>130</v>
      </c>
      <c r="D48" s="18" t="s">
        <v>55</v>
      </c>
      <c r="E48" s="15">
        <v>566.5</v>
      </c>
      <c r="F48" s="16">
        <f t="shared" si="0"/>
        <v>6798</v>
      </c>
      <c r="G48" s="17">
        <f t="shared" si="1"/>
        <v>566.5</v>
      </c>
      <c r="H48" s="17">
        <v>425</v>
      </c>
    </row>
    <row r="49" spans="2:8" x14ac:dyDescent="0.25">
      <c r="B49" s="49">
        <v>45</v>
      </c>
      <c r="C49" s="43" t="s">
        <v>131</v>
      </c>
      <c r="D49" s="18" t="s">
        <v>55</v>
      </c>
      <c r="E49" s="15">
        <v>600</v>
      </c>
      <c r="F49" s="16">
        <f t="shared" si="0"/>
        <v>7200</v>
      </c>
      <c r="G49" s="17">
        <f t="shared" si="1"/>
        <v>600</v>
      </c>
      <c r="H49" s="17">
        <v>425</v>
      </c>
    </row>
    <row r="50" spans="2:8" x14ac:dyDescent="0.25">
      <c r="B50" s="49">
        <v>46</v>
      </c>
      <c r="C50" s="43" t="s">
        <v>132</v>
      </c>
      <c r="D50" s="18" t="s">
        <v>62</v>
      </c>
      <c r="E50" s="15">
        <v>458.4</v>
      </c>
      <c r="F50" s="16">
        <f t="shared" si="0"/>
        <v>5500.7999999999993</v>
      </c>
      <c r="G50" s="17">
        <f t="shared" si="1"/>
        <v>458.4</v>
      </c>
      <c r="H50" s="17">
        <v>425</v>
      </c>
    </row>
    <row r="51" spans="2:8" x14ac:dyDescent="0.25">
      <c r="B51" s="49">
        <v>47</v>
      </c>
      <c r="C51" s="43" t="s">
        <v>133</v>
      </c>
      <c r="D51" s="18" t="s">
        <v>62</v>
      </c>
      <c r="E51" s="15">
        <v>546.93000000000006</v>
      </c>
      <c r="F51" s="16">
        <f t="shared" si="0"/>
        <v>6563.1600000000008</v>
      </c>
      <c r="G51" s="17">
        <f t="shared" si="1"/>
        <v>546.93000000000006</v>
      </c>
      <c r="H51" s="17">
        <v>425</v>
      </c>
    </row>
    <row r="52" spans="2:8" x14ac:dyDescent="0.25">
      <c r="B52" s="49">
        <v>48</v>
      </c>
      <c r="C52" s="43" t="s">
        <v>134</v>
      </c>
      <c r="D52" s="18" t="s">
        <v>58</v>
      </c>
      <c r="E52" s="15">
        <v>546.93000000000006</v>
      </c>
      <c r="F52" s="16">
        <f t="shared" si="0"/>
        <v>6563.1600000000008</v>
      </c>
      <c r="G52" s="17">
        <f t="shared" si="1"/>
        <v>546.93000000000006</v>
      </c>
      <c r="H52" s="17">
        <v>425</v>
      </c>
    </row>
    <row r="53" spans="2:8" x14ac:dyDescent="0.25">
      <c r="B53" s="49">
        <v>49</v>
      </c>
      <c r="C53" s="43" t="s">
        <v>135</v>
      </c>
      <c r="D53" s="12" t="s">
        <v>70</v>
      </c>
      <c r="E53" s="15">
        <v>441.25200000000001</v>
      </c>
      <c r="F53" s="16">
        <f t="shared" si="0"/>
        <v>5295.0240000000003</v>
      </c>
      <c r="G53" s="17">
        <f t="shared" si="1"/>
        <v>441.25200000000001</v>
      </c>
      <c r="H53" s="17">
        <v>425</v>
      </c>
    </row>
    <row r="54" spans="2:8" x14ac:dyDescent="0.25">
      <c r="B54" s="49">
        <v>50</v>
      </c>
      <c r="C54" s="43" t="s">
        <v>136</v>
      </c>
      <c r="D54" s="18" t="s">
        <v>61</v>
      </c>
      <c r="E54" s="15">
        <v>543.00570000000005</v>
      </c>
      <c r="F54" s="16">
        <f t="shared" si="0"/>
        <v>6516.0684000000001</v>
      </c>
      <c r="G54" s="17">
        <f t="shared" si="1"/>
        <v>543.00570000000005</v>
      </c>
      <c r="H54" s="17">
        <v>425</v>
      </c>
    </row>
    <row r="55" spans="2:8" x14ac:dyDescent="0.25">
      <c r="B55" s="49">
        <v>51</v>
      </c>
      <c r="C55" s="43" t="s">
        <v>137</v>
      </c>
      <c r="D55" s="18" t="s">
        <v>54</v>
      </c>
      <c r="E55" s="15">
        <v>679.19229999999993</v>
      </c>
      <c r="F55" s="16">
        <f t="shared" si="0"/>
        <v>8150.3075999999992</v>
      </c>
      <c r="G55" s="17">
        <f t="shared" si="1"/>
        <v>679.19229999999993</v>
      </c>
      <c r="H55" s="17">
        <v>425</v>
      </c>
    </row>
    <row r="56" spans="2:8" x14ac:dyDescent="0.25">
      <c r="B56" s="49">
        <v>52</v>
      </c>
      <c r="C56" s="43" t="s">
        <v>138</v>
      </c>
      <c r="D56" s="18" t="s">
        <v>57</v>
      </c>
      <c r="E56" s="15">
        <v>531</v>
      </c>
      <c r="F56" s="16">
        <f t="shared" si="0"/>
        <v>6372</v>
      </c>
      <c r="G56" s="17">
        <f t="shared" si="1"/>
        <v>531</v>
      </c>
      <c r="H56" s="17">
        <v>425</v>
      </c>
    </row>
    <row r="57" spans="2:8" x14ac:dyDescent="0.25">
      <c r="B57" s="49">
        <v>53</v>
      </c>
      <c r="C57" s="43" t="s">
        <v>139</v>
      </c>
      <c r="D57" s="18" t="s">
        <v>57</v>
      </c>
      <c r="E57" s="15">
        <v>546.93000000000006</v>
      </c>
      <c r="F57" s="16">
        <f t="shared" si="0"/>
        <v>6563.1600000000008</v>
      </c>
      <c r="G57" s="17">
        <f t="shared" si="1"/>
        <v>546.93000000000006</v>
      </c>
      <c r="H57" s="17">
        <v>425</v>
      </c>
    </row>
    <row r="58" spans="2:8" x14ac:dyDescent="0.25">
      <c r="B58" s="49">
        <v>54</v>
      </c>
      <c r="C58" s="43" t="s">
        <v>140</v>
      </c>
      <c r="D58" s="18" t="s">
        <v>57</v>
      </c>
      <c r="E58" s="15">
        <v>546.93000000000006</v>
      </c>
      <c r="F58" s="16">
        <f t="shared" si="0"/>
        <v>6563.1600000000008</v>
      </c>
      <c r="G58" s="17">
        <f t="shared" si="1"/>
        <v>546.93000000000006</v>
      </c>
      <c r="H58" s="17">
        <v>425</v>
      </c>
    </row>
    <row r="59" spans="2:8" x14ac:dyDescent="0.25">
      <c r="B59" s="49">
        <v>55</v>
      </c>
      <c r="C59" s="43" t="s">
        <v>141</v>
      </c>
      <c r="D59" s="19" t="s">
        <v>55</v>
      </c>
      <c r="E59" s="15">
        <v>632.42000000000007</v>
      </c>
      <c r="F59" s="16">
        <f t="shared" si="0"/>
        <v>7589.0400000000009</v>
      </c>
      <c r="G59" s="17">
        <f t="shared" si="1"/>
        <v>632.42000000000007</v>
      </c>
      <c r="H59" s="17">
        <v>425</v>
      </c>
    </row>
    <row r="60" spans="2:8" x14ac:dyDescent="0.25">
      <c r="B60" s="49">
        <v>56</v>
      </c>
      <c r="C60" s="43" t="s">
        <v>142</v>
      </c>
      <c r="D60" s="18" t="s">
        <v>54</v>
      </c>
      <c r="E60" s="15">
        <v>679.19229999999993</v>
      </c>
      <c r="F60" s="16">
        <f t="shared" si="0"/>
        <v>8150.3075999999992</v>
      </c>
      <c r="G60" s="17">
        <f t="shared" si="1"/>
        <v>679.19229999999993</v>
      </c>
      <c r="H60" s="17">
        <v>425</v>
      </c>
    </row>
    <row r="61" spans="2:8" x14ac:dyDescent="0.25">
      <c r="B61" s="49">
        <v>57</v>
      </c>
      <c r="C61" s="43" t="s">
        <v>143</v>
      </c>
      <c r="D61" s="18" t="s">
        <v>57</v>
      </c>
      <c r="E61" s="15">
        <v>546.93000000000006</v>
      </c>
      <c r="F61" s="16">
        <f t="shared" si="0"/>
        <v>6563.1600000000008</v>
      </c>
      <c r="G61" s="17">
        <f t="shared" si="1"/>
        <v>546.93000000000006</v>
      </c>
      <c r="H61" s="17">
        <v>425</v>
      </c>
    </row>
    <row r="62" spans="2:8" x14ac:dyDescent="0.25">
      <c r="B62" s="49">
        <v>58</v>
      </c>
      <c r="C62" s="43" t="s">
        <v>144</v>
      </c>
      <c r="D62" s="18" t="s">
        <v>57</v>
      </c>
      <c r="E62" s="15">
        <v>546.93000000000006</v>
      </c>
      <c r="F62" s="16">
        <f t="shared" si="0"/>
        <v>6563.1600000000008</v>
      </c>
      <c r="G62" s="17">
        <f t="shared" si="1"/>
        <v>546.93000000000006</v>
      </c>
      <c r="H62" s="17">
        <v>425</v>
      </c>
    </row>
    <row r="63" spans="2:8" x14ac:dyDescent="0.25">
      <c r="B63" s="49">
        <v>59</v>
      </c>
      <c r="C63" s="43" t="s">
        <v>145</v>
      </c>
      <c r="D63" s="18" t="s">
        <v>57</v>
      </c>
      <c r="E63" s="15">
        <v>561</v>
      </c>
      <c r="F63" s="16">
        <f t="shared" si="0"/>
        <v>6732</v>
      </c>
      <c r="G63" s="17">
        <f t="shared" si="1"/>
        <v>561</v>
      </c>
      <c r="H63" s="17">
        <v>425</v>
      </c>
    </row>
    <row r="64" spans="2:8" x14ac:dyDescent="0.25">
      <c r="B64" s="49">
        <v>60</v>
      </c>
      <c r="C64" s="43" t="s">
        <v>146</v>
      </c>
      <c r="D64" s="18" t="s">
        <v>58</v>
      </c>
      <c r="E64" s="15">
        <v>561</v>
      </c>
      <c r="F64" s="16">
        <f t="shared" si="0"/>
        <v>6732</v>
      </c>
      <c r="G64" s="17">
        <f t="shared" si="1"/>
        <v>561</v>
      </c>
      <c r="H64" s="17">
        <v>425</v>
      </c>
    </row>
    <row r="65" spans="2:8" x14ac:dyDescent="0.25">
      <c r="B65" s="49">
        <v>61</v>
      </c>
      <c r="C65" s="43" t="s">
        <v>147</v>
      </c>
      <c r="D65" s="18" t="s">
        <v>55</v>
      </c>
      <c r="E65" s="15">
        <v>580</v>
      </c>
      <c r="F65" s="16">
        <f t="shared" si="0"/>
        <v>6960</v>
      </c>
      <c r="G65" s="17">
        <f t="shared" si="1"/>
        <v>580</v>
      </c>
      <c r="H65" s="17">
        <v>425</v>
      </c>
    </row>
    <row r="66" spans="2:8" x14ac:dyDescent="0.25">
      <c r="B66" s="49">
        <v>62</v>
      </c>
      <c r="C66" s="43" t="s">
        <v>148</v>
      </c>
      <c r="D66" s="18" t="s">
        <v>55</v>
      </c>
      <c r="E66" s="15">
        <v>580</v>
      </c>
      <c r="F66" s="16">
        <f t="shared" si="0"/>
        <v>6960</v>
      </c>
      <c r="G66" s="17">
        <f t="shared" si="1"/>
        <v>580</v>
      </c>
      <c r="H66" s="17">
        <v>425</v>
      </c>
    </row>
    <row r="67" spans="2:8" x14ac:dyDescent="0.25">
      <c r="B67" s="49">
        <v>63</v>
      </c>
      <c r="C67" s="43" t="s">
        <v>149</v>
      </c>
      <c r="D67" s="18" t="s">
        <v>67</v>
      </c>
      <c r="E67" s="15">
        <v>458.4</v>
      </c>
      <c r="F67" s="16">
        <f t="shared" si="0"/>
        <v>5500.7999999999993</v>
      </c>
      <c r="G67" s="17">
        <f t="shared" si="1"/>
        <v>458.4</v>
      </c>
      <c r="H67" s="17">
        <v>425</v>
      </c>
    </row>
    <row r="68" spans="2:8" x14ac:dyDescent="0.25">
      <c r="B68" s="49">
        <v>64</v>
      </c>
      <c r="C68" s="43" t="s">
        <v>150</v>
      </c>
      <c r="D68" s="18" t="s">
        <v>55</v>
      </c>
      <c r="E68" s="15">
        <v>600</v>
      </c>
      <c r="F68" s="16">
        <f t="shared" si="0"/>
        <v>7200</v>
      </c>
      <c r="G68" s="17">
        <f t="shared" si="1"/>
        <v>600</v>
      </c>
      <c r="H68" s="17">
        <v>425</v>
      </c>
    </row>
    <row r="69" spans="2:8" x14ac:dyDescent="0.25">
      <c r="B69" s="49">
        <v>65</v>
      </c>
      <c r="C69" s="43" t="s">
        <v>151</v>
      </c>
      <c r="D69" s="18" t="s">
        <v>57</v>
      </c>
      <c r="E69" s="15">
        <v>458.4</v>
      </c>
      <c r="F69" s="16">
        <f t="shared" si="0"/>
        <v>5500.7999999999993</v>
      </c>
      <c r="G69" s="17">
        <f t="shared" si="1"/>
        <v>458.4</v>
      </c>
      <c r="H69" s="17">
        <v>425</v>
      </c>
    </row>
    <row r="70" spans="2:8" x14ac:dyDescent="0.25">
      <c r="B70" s="49">
        <v>66</v>
      </c>
      <c r="C70" s="43" t="s">
        <v>152</v>
      </c>
      <c r="D70" s="18" t="s">
        <v>57</v>
      </c>
      <c r="E70" s="15">
        <v>561</v>
      </c>
      <c r="F70" s="16">
        <f t="shared" ref="F70:F103" si="2">+E70*12</f>
        <v>6732</v>
      </c>
      <c r="G70" s="17">
        <f t="shared" ref="G70:G103" si="3">+E70</f>
        <v>561</v>
      </c>
      <c r="H70" s="17">
        <v>425</v>
      </c>
    </row>
    <row r="71" spans="2:8" x14ac:dyDescent="0.25">
      <c r="B71" s="49">
        <v>67</v>
      </c>
      <c r="C71" s="43" t="s">
        <v>153</v>
      </c>
      <c r="D71" s="18" t="s">
        <v>57</v>
      </c>
      <c r="E71" s="15">
        <v>561</v>
      </c>
      <c r="F71" s="16">
        <f t="shared" si="2"/>
        <v>6732</v>
      </c>
      <c r="G71" s="17">
        <f t="shared" si="3"/>
        <v>561</v>
      </c>
      <c r="H71" s="17">
        <v>425</v>
      </c>
    </row>
    <row r="72" spans="2:8" x14ac:dyDescent="0.25">
      <c r="B72" s="49">
        <v>68</v>
      </c>
      <c r="C72" s="43" t="s">
        <v>154</v>
      </c>
      <c r="D72" s="18" t="s">
        <v>64</v>
      </c>
      <c r="E72" s="15">
        <v>458.4</v>
      </c>
      <c r="F72" s="16">
        <f t="shared" si="2"/>
        <v>5500.7999999999993</v>
      </c>
      <c r="G72" s="17">
        <f t="shared" si="3"/>
        <v>458.4</v>
      </c>
      <c r="H72" s="17">
        <v>425</v>
      </c>
    </row>
    <row r="73" spans="2:8" x14ac:dyDescent="0.25">
      <c r="B73" s="49">
        <v>69</v>
      </c>
      <c r="C73" s="43" t="s">
        <v>155</v>
      </c>
      <c r="D73" s="36" t="s">
        <v>71</v>
      </c>
      <c r="E73" s="20">
        <v>1060</v>
      </c>
      <c r="F73" s="16">
        <f t="shared" si="2"/>
        <v>12720</v>
      </c>
      <c r="G73" s="17">
        <f t="shared" si="3"/>
        <v>1060</v>
      </c>
      <c r="H73" s="17">
        <v>425</v>
      </c>
    </row>
    <row r="74" spans="2:8" x14ac:dyDescent="0.25">
      <c r="B74" s="49">
        <v>70</v>
      </c>
      <c r="C74" s="43" t="s">
        <v>156</v>
      </c>
      <c r="D74" s="18" t="s">
        <v>57</v>
      </c>
      <c r="E74" s="15">
        <v>458.4</v>
      </c>
      <c r="F74" s="16">
        <f t="shared" si="2"/>
        <v>5500.7999999999993</v>
      </c>
      <c r="G74" s="17">
        <f t="shared" si="3"/>
        <v>458.4</v>
      </c>
      <c r="H74" s="17">
        <v>425</v>
      </c>
    </row>
    <row r="75" spans="2:8" x14ac:dyDescent="0.25">
      <c r="B75" s="49">
        <v>71</v>
      </c>
      <c r="C75" s="43" t="s">
        <v>157</v>
      </c>
      <c r="D75" s="18" t="s">
        <v>57</v>
      </c>
      <c r="E75" s="15">
        <v>561</v>
      </c>
      <c r="F75" s="16">
        <f t="shared" si="2"/>
        <v>6732</v>
      </c>
      <c r="G75" s="17">
        <f t="shared" si="3"/>
        <v>561</v>
      </c>
      <c r="H75" s="17">
        <v>425</v>
      </c>
    </row>
    <row r="76" spans="2:8" x14ac:dyDescent="0.25">
      <c r="B76" s="49">
        <v>72</v>
      </c>
      <c r="C76" s="43" t="s">
        <v>158</v>
      </c>
      <c r="D76" s="18" t="s">
        <v>57</v>
      </c>
      <c r="E76" s="15">
        <v>458.4</v>
      </c>
      <c r="F76" s="16">
        <f t="shared" si="2"/>
        <v>5500.7999999999993</v>
      </c>
      <c r="G76" s="17">
        <f t="shared" si="3"/>
        <v>458.4</v>
      </c>
      <c r="H76" s="17">
        <v>425</v>
      </c>
    </row>
    <row r="77" spans="2:8" ht="33.75" customHeight="1" x14ac:dyDescent="0.25">
      <c r="B77" s="49">
        <v>73</v>
      </c>
      <c r="C77" s="43" t="s">
        <v>159</v>
      </c>
      <c r="D77" s="18" t="s">
        <v>55</v>
      </c>
      <c r="E77" s="15">
        <v>566.5</v>
      </c>
      <c r="F77" s="16">
        <f t="shared" si="2"/>
        <v>6798</v>
      </c>
      <c r="G77" s="17">
        <f t="shared" si="3"/>
        <v>566.5</v>
      </c>
      <c r="H77" s="17">
        <v>425</v>
      </c>
    </row>
    <row r="78" spans="2:8" x14ac:dyDescent="0.25">
      <c r="B78" s="49">
        <v>74</v>
      </c>
      <c r="C78" s="43" t="s">
        <v>160</v>
      </c>
      <c r="D78" s="18" t="s">
        <v>57</v>
      </c>
      <c r="E78" s="15">
        <v>441.25200000000001</v>
      </c>
      <c r="F78" s="16">
        <f t="shared" si="2"/>
        <v>5295.0240000000003</v>
      </c>
      <c r="G78" s="17">
        <f t="shared" si="3"/>
        <v>441.25200000000001</v>
      </c>
      <c r="H78" s="17">
        <v>425</v>
      </c>
    </row>
    <row r="79" spans="2:8" x14ac:dyDescent="0.25">
      <c r="B79" s="49">
        <v>75</v>
      </c>
      <c r="C79" s="43" t="s">
        <v>161</v>
      </c>
      <c r="D79" s="18" t="s">
        <v>55</v>
      </c>
      <c r="E79" s="15">
        <v>580</v>
      </c>
      <c r="F79" s="16">
        <f t="shared" si="2"/>
        <v>6960</v>
      </c>
      <c r="G79" s="17">
        <f t="shared" si="3"/>
        <v>580</v>
      </c>
      <c r="H79" s="17">
        <v>425</v>
      </c>
    </row>
    <row r="80" spans="2:8" x14ac:dyDescent="0.25">
      <c r="B80" s="49">
        <v>76</v>
      </c>
      <c r="C80" s="43" t="s">
        <v>162</v>
      </c>
      <c r="D80" s="18" t="s">
        <v>57</v>
      </c>
      <c r="E80" s="15">
        <v>458.4</v>
      </c>
      <c r="F80" s="16">
        <f t="shared" si="2"/>
        <v>5500.7999999999993</v>
      </c>
      <c r="G80" s="17">
        <f t="shared" si="3"/>
        <v>458.4</v>
      </c>
      <c r="H80" s="17">
        <v>425</v>
      </c>
    </row>
    <row r="81" spans="2:8" x14ac:dyDescent="0.25">
      <c r="B81" s="49">
        <v>77</v>
      </c>
      <c r="C81" s="43" t="s">
        <v>163</v>
      </c>
      <c r="D81" s="18" t="s">
        <v>54</v>
      </c>
      <c r="E81" s="15">
        <v>689.41</v>
      </c>
      <c r="F81" s="16">
        <f t="shared" si="2"/>
        <v>8272.92</v>
      </c>
      <c r="G81" s="17">
        <f t="shared" si="3"/>
        <v>689.41</v>
      </c>
      <c r="H81" s="17">
        <v>425</v>
      </c>
    </row>
    <row r="82" spans="2:8" ht="33.75" x14ac:dyDescent="0.25">
      <c r="B82" s="49">
        <v>78</v>
      </c>
      <c r="C82" s="43" t="s">
        <v>164</v>
      </c>
      <c r="D82" s="36" t="s">
        <v>69</v>
      </c>
      <c r="E82" s="38">
        <v>906</v>
      </c>
      <c r="F82" s="16">
        <f t="shared" si="2"/>
        <v>10872</v>
      </c>
      <c r="G82" s="17">
        <f t="shared" si="3"/>
        <v>906</v>
      </c>
      <c r="H82" s="17">
        <v>425</v>
      </c>
    </row>
    <row r="83" spans="2:8" ht="34.5" customHeight="1" x14ac:dyDescent="0.25">
      <c r="B83" s="49">
        <v>79</v>
      </c>
      <c r="C83" s="43" t="s">
        <v>165</v>
      </c>
      <c r="D83" s="18" t="s">
        <v>55</v>
      </c>
      <c r="E83" s="15">
        <v>580</v>
      </c>
      <c r="F83" s="16">
        <f t="shared" si="2"/>
        <v>6960</v>
      </c>
      <c r="G83" s="17">
        <f t="shared" si="3"/>
        <v>580</v>
      </c>
      <c r="H83" s="17">
        <v>425</v>
      </c>
    </row>
    <row r="84" spans="2:8" x14ac:dyDescent="0.25">
      <c r="B84" s="49">
        <v>80</v>
      </c>
      <c r="C84" s="43" t="s">
        <v>166</v>
      </c>
      <c r="D84" s="18" t="s">
        <v>58</v>
      </c>
      <c r="E84" s="15">
        <v>561</v>
      </c>
      <c r="F84" s="16">
        <f t="shared" si="2"/>
        <v>6732</v>
      </c>
      <c r="G84" s="17">
        <f t="shared" si="3"/>
        <v>561</v>
      </c>
      <c r="H84" s="17">
        <v>425</v>
      </c>
    </row>
    <row r="85" spans="2:8" x14ac:dyDescent="0.25">
      <c r="B85" s="49">
        <v>81</v>
      </c>
      <c r="C85" s="43" t="s">
        <v>167</v>
      </c>
      <c r="D85" s="18" t="s">
        <v>57</v>
      </c>
      <c r="E85" s="15">
        <v>458.4</v>
      </c>
      <c r="F85" s="16">
        <f t="shared" si="2"/>
        <v>5500.7999999999993</v>
      </c>
      <c r="G85" s="17">
        <f t="shared" si="3"/>
        <v>458.4</v>
      </c>
      <c r="H85" s="17">
        <v>425</v>
      </c>
    </row>
    <row r="86" spans="2:8" ht="33" customHeight="1" x14ac:dyDescent="0.25">
      <c r="B86" s="49">
        <v>82</v>
      </c>
      <c r="C86" s="43" t="s">
        <v>168</v>
      </c>
      <c r="D86" s="18" t="s">
        <v>57</v>
      </c>
      <c r="E86" s="15">
        <v>561</v>
      </c>
      <c r="F86" s="16">
        <f t="shared" si="2"/>
        <v>6732</v>
      </c>
      <c r="G86" s="17">
        <f t="shared" si="3"/>
        <v>561</v>
      </c>
      <c r="H86" s="17">
        <v>425</v>
      </c>
    </row>
    <row r="87" spans="2:8" x14ac:dyDescent="0.25">
      <c r="B87" s="49">
        <v>83</v>
      </c>
      <c r="C87" s="43" t="s">
        <v>169</v>
      </c>
      <c r="D87" s="18" t="s">
        <v>57</v>
      </c>
      <c r="E87" s="15">
        <v>441.25200000000001</v>
      </c>
      <c r="F87" s="16">
        <f t="shared" si="2"/>
        <v>5295.0240000000003</v>
      </c>
      <c r="G87" s="17">
        <f t="shared" si="3"/>
        <v>441.25200000000001</v>
      </c>
      <c r="H87" s="17">
        <v>425</v>
      </c>
    </row>
    <row r="88" spans="2:8" x14ac:dyDescent="0.25">
      <c r="B88" s="49">
        <v>84</v>
      </c>
      <c r="C88" s="43" t="s">
        <v>170</v>
      </c>
      <c r="D88" s="35" t="s">
        <v>63</v>
      </c>
      <c r="E88" s="15">
        <v>930</v>
      </c>
      <c r="F88" s="16">
        <f t="shared" si="2"/>
        <v>11160</v>
      </c>
      <c r="G88" s="17">
        <f t="shared" si="3"/>
        <v>930</v>
      </c>
      <c r="H88" s="17">
        <v>425</v>
      </c>
    </row>
    <row r="89" spans="2:8" ht="23.25" x14ac:dyDescent="0.25">
      <c r="B89" s="49">
        <v>85</v>
      </c>
      <c r="C89" s="43" t="s">
        <v>171</v>
      </c>
      <c r="D89" s="18" t="s">
        <v>73</v>
      </c>
      <c r="E89" s="15">
        <v>847</v>
      </c>
      <c r="F89" s="16">
        <f t="shared" si="2"/>
        <v>10164</v>
      </c>
      <c r="G89" s="17">
        <f t="shared" si="3"/>
        <v>847</v>
      </c>
      <c r="H89" s="17">
        <v>425</v>
      </c>
    </row>
    <row r="90" spans="2:8" x14ac:dyDescent="0.25">
      <c r="B90" s="49">
        <v>86</v>
      </c>
      <c r="C90" s="43" t="s">
        <v>172</v>
      </c>
      <c r="D90" s="18" t="s">
        <v>57</v>
      </c>
      <c r="E90" s="15">
        <v>441.25200000000001</v>
      </c>
      <c r="F90" s="16">
        <f t="shared" si="2"/>
        <v>5295.0240000000003</v>
      </c>
      <c r="G90" s="17">
        <f t="shared" si="3"/>
        <v>441.25200000000001</v>
      </c>
      <c r="H90" s="17">
        <v>425</v>
      </c>
    </row>
    <row r="91" spans="2:8" x14ac:dyDescent="0.25">
      <c r="B91" s="49">
        <v>87</v>
      </c>
      <c r="C91" s="43" t="s">
        <v>173</v>
      </c>
      <c r="D91" s="18" t="s">
        <v>54</v>
      </c>
      <c r="E91" s="15">
        <v>659.41</v>
      </c>
      <c r="F91" s="16">
        <f t="shared" si="2"/>
        <v>7912.92</v>
      </c>
      <c r="G91" s="17">
        <f t="shared" si="3"/>
        <v>659.41</v>
      </c>
      <c r="H91" s="17">
        <v>425</v>
      </c>
    </row>
    <row r="92" spans="2:8" x14ac:dyDescent="0.25">
      <c r="B92" s="49">
        <v>88</v>
      </c>
      <c r="C92" s="43" t="s">
        <v>174</v>
      </c>
      <c r="D92" s="18" t="s">
        <v>54</v>
      </c>
      <c r="E92" s="37">
        <v>659.41</v>
      </c>
      <c r="F92" s="16">
        <f t="shared" si="2"/>
        <v>7912.92</v>
      </c>
      <c r="G92" s="17">
        <f t="shared" si="3"/>
        <v>659.41</v>
      </c>
      <c r="H92" s="17">
        <v>425</v>
      </c>
    </row>
    <row r="93" spans="2:8" x14ac:dyDescent="0.25">
      <c r="B93" s="49">
        <v>89</v>
      </c>
      <c r="C93" s="43" t="s">
        <v>175</v>
      </c>
      <c r="D93" s="36" t="s">
        <v>70</v>
      </c>
      <c r="E93" s="20">
        <v>438</v>
      </c>
      <c r="F93" s="16">
        <f t="shared" si="2"/>
        <v>5256</v>
      </c>
      <c r="G93" s="17">
        <f t="shared" si="3"/>
        <v>438</v>
      </c>
      <c r="H93" s="17">
        <v>425</v>
      </c>
    </row>
    <row r="94" spans="2:8" x14ac:dyDescent="0.25">
      <c r="B94" s="49">
        <v>90</v>
      </c>
      <c r="C94" s="43" t="s">
        <v>176</v>
      </c>
      <c r="D94" s="18" t="s">
        <v>72</v>
      </c>
      <c r="E94" s="15">
        <v>737.27</v>
      </c>
      <c r="F94" s="16">
        <f t="shared" si="2"/>
        <v>8847.24</v>
      </c>
      <c r="G94" s="17">
        <f t="shared" si="3"/>
        <v>737.27</v>
      </c>
      <c r="H94" s="17">
        <v>425</v>
      </c>
    </row>
    <row r="95" spans="2:8" ht="34.5" x14ac:dyDescent="0.25">
      <c r="B95" s="49">
        <v>91</v>
      </c>
      <c r="C95" s="43" t="s">
        <v>177</v>
      </c>
      <c r="D95" s="18" t="s">
        <v>178</v>
      </c>
      <c r="E95" s="15">
        <v>773</v>
      </c>
      <c r="F95" s="16">
        <f t="shared" si="2"/>
        <v>9276</v>
      </c>
      <c r="G95" s="17">
        <f t="shared" si="3"/>
        <v>773</v>
      </c>
      <c r="H95" s="17">
        <v>425</v>
      </c>
    </row>
    <row r="96" spans="2:8" ht="26.25" customHeight="1" x14ac:dyDescent="0.25">
      <c r="B96" s="49">
        <v>92</v>
      </c>
      <c r="C96" s="43" t="s">
        <v>179</v>
      </c>
      <c r="D96" s="18" t="s">
        <v>57</v>
      </c>
      <c r="E96" s="15">
        <v>428.4</v>
      </c>
      <c r="F96" s="16">
        <f t="shared" si="2"/>
        <v>5140.7999999999993</v>
      </c>
      <c r="G96" s="17">
        <f t="shared" si="3"/>
        <v>428.4</v>
      </c>
      <c r="H96" s="17">
        <v>425</v>
      </c>
    </row>
    <row r="97" spans="2:8" x14ac:dyDescent="0.25">
      <c r="B97" s="49">
        <v>93</v>
      </c>
      <c r="C97" s="43" t="s">
        <v>180</v>
      </c>
      <c r="D97" s="18" t="s">
        <v>55</v>
      </c>
      <c r="E97" s="50">
        <v>600</v>
      </c>
      <c r="F97" s="16">
        <f t="shared" si="2"/>
        <v>7200</v>
      </c>
      <c r="G97" s="17">
        <f t="shared" si="3"/>
        <v>600</v>
      </c>
      <c r="H97" s="17">
        <v>425</v>
      </c>
    </row>
    <row r="98" spans="2:8" ht="24.75" customHeight="1" x14ac:dyDescent="0.25">
      <c r="B98" s="49">
        <v>94</v>
      </c>
      <c r="C98" s="43" t="s">
        <v>181</v>
      </c>
      <c r="D98" s="18" t="s">
        <v>57</v>
      </c>
      <c r="E98" s="15">
        <v>441.25200000000001</v>
      </c>
      <c r="F98" s="16">
        <f t="shared" si="2"/>
        <v>5295.0240000000003</v>
      </c>
      <c r="G98" s="17">
        <f t="shared" si="3"/>
        <v>441.25200000000001</v>
      </c>
      <c r="H98" s="17">
        <v>425</v>
      </c>
    </row>
    <row r="99" spans="2:8" ht="15" customHeight="1" x14ac:dyDescent="0.25">
      <c r="B99" s="49">
        <v>95</v>
      </c>
      <c r="C99" s="43" t="s">
        <v>182</v>
      </c>
      <c r="D99" s="18" t="s">
        <v>65</v>
      </c>
      <c r="E99" s="15">
        <v>546.93000000000006</v>
      </c>
      <c r="F99" s="16">
        <f t="shared" si="2"/>
        <v>6563.1600000000008</v>
      </c>
      <c r="G99" s="17">
        <f t="shared" si="3"/>
        <v>546.93000000000006</v>
      </c>
      <c r="H99" s="17">
        <v>425</v>
      </c>
    </row>
    <row r="100" spans="2:8" ht="17.25" customHeight="1" x14ac:dyDescent="0.25">
      <c r="B100" s="49">
        <v>96</v>
      </c>
      <c r="C100" s="43" t="s">
        <v>183</v>
      </c>
      <c r="D100" s="18" t="s">
        <v>54</v>
      </c>
      <c r="E100" s="15">
        <v>679.19229999999993</v>
      </c>
      <c r="F100" s="16">
        <f t="shared" si="2"/>
        <v>8150.3075999999992</v>
      </c>
      <c r="G100" s="17">
        <f t="shared" si="3"/>
        <v>679.19229999999993</v>
      </c>
      <c r="H100" s="17">
        <v>425</v>
      </c>
    </row>
    <row r="101" spans="2:8" ht="34.5" customHeight="1" x14ac:dyDescent="0.25">
      <c r="B101" s="49">
        <v>97</v>
      </c>
      <c r="C101" s="43" t="s">
        <v>184</v>
      </c>
      <c r="D101" s="19" t="s">
        <v>54</v>
      </c>
      <c r="E101" s="15">
        <v>679.19229999999993</v>
      </c>
      <c r="F101" s="16">
        <f t="shared" si="2"/>
        <v>8150.3075999999992</v>
      </c>
      <c r="G101" s="17">
        <f t="shared" si="3"/>
        <v>679.19229999999993</v>
      </c>
      <c r="H101" s="17">
        <v>425</v>
      </c>
    </row>
    <row r="102" spans="2:8" ht="24" customHeight="1" x14ac:dyDescent="0.25">
      <c r="B102" s="49">
        <v>98</v>
      </c>
      <c r="C102" s="43" t="s">
        <v>185</v>
      </c>
      <c r="D102" s="18" t="s">
        <v>57</v>
      </c>
      <c r="E102" s="15">
        <v>561</v>
      </c>
      <c r="F102" s="16">
        <f t="shared" si="2"/>
        <v>6732</v>
      </c>
      <c r="G102" s="17">
        <f t="shared" si="3"/>
        <v>561</v>
      </c>
      <c r="H102" s="17">
        <v>425</v>
      </c>
    </row>
    <row r="103" spans="2:8" ht="27" customHeight="1" x14ac:dyDescent="0.25">
      <c r="B103" s="49">
        <v>99</v>
      </c>
      <c r="C103" s="43" t="s">
        <v>186</v>
      </c>
      <c r="D103" s="18" t="s">
        <v>57</v>
      </c>
      <c r="E103" s="37">
        <v>56145.044100000043</v>
      </c>
      <c r="F103" s="16">
        <f t="shared" si="2"/>
        <v>673740.52920000046</v>
      </c>
      <c r="G103" s="17">
        <f t="shared" si="3"/>
        <v>56145.044100000043</v>
      </c>
      <c r="H103" s="21">
        <f>SUM(H5:H102)</f>
        <v>41650</v>
      </c>
    </row>
    <row r="104" spans="2:8" ht="25.5" customHeight="1" thickBot="1" x14ac:dyDescent="0.3">
      <c r="B104" s="10"/>
      <c r="C104" s="10"/>
      <c r="D104" s="51"/>
      <c r="E104" s="9"/>
      <c r="F104" s="10"/>
      <c r="G104" s="10"/>
      <c r="H104" s="10"/>
    </row>
    <row r="105" spans="2:8" ht="24.75" customHeight="1" thickBot="1" x14ac:dyDescent="0.3">
      <c r="B105" s="159" t="s">
        <v>74</v>
      </c>
      <c r="C105" s="160"/>
      <c r="D105" s="160"/>
      <c r="E105" s="160"/>
      <c r="F105" s="160"/>
      <c r="G105" s="160"/>
      <c r="H105" s="160"/>
    </row>
    <row r="106" spans="2:8" ht="15" customHeight="1" x14ac:dyDescent="0.25">
      <c r="B106" s="161" t="s">
        <v>0</v>
      </c>
      <c r="C106" s="163"/>
      <c r="D106" s="164" t="s">
        <v>1</v>
      </c>
      <c r="E106" s="22" t="s">
        <v>75</v>
      </c>
      <c r="F106" s="165" t="s">
        <v>52</v>
      </c>
      <c r="G106" s="164" t="s">
        <v>2</v>
      </c>
      <c r="H106" s="164" t="s">
        <v>3</v>
      </c>
    </row>
    <row r="107" spans="2:8" x14ac:dyDescent="0.25">
      <c r="B107" s="162"/>
      <c r="C107" s="158"/>
      <c r="D107" s="154"/>
      <c r="E107" s="14" t="s">
        <v>53</v>
      </c>
      <c r="F107" s="155"/>
      <c r="G107" s="154"/>
      <c r="H107" s="154"/>
    </row>
    <row r="108" spans="2:8" ht="34.5" x14ac:dyDescent="0.25">
      <c r="B108" s="52">
        <v>1</v>
      </c>
      <c r="C108" s="43" t="s">
        <v>187</v>
      </c>
      <c r="D108" s="18" t="s">
        <v>76</v>
      </c>
      <c r="E108" s="23">
        <v>875</v>
      </c>
      <c r="F108" s="16">
        <f>+E108*12</f>
        <v>10500</v>
      </c>
      <c r="G108" s="17">
        <f>+E108</f>
        <v>875</v>
      </c>
      <c r="H108" s="17">
        <v>425</v>
      </c>
    </row>
    <row r="109" spans="2:8" ht="15.75" thickBot="1" x14ac:dyDescent="0.3">
      <c r="B109" s="186" t="s">
        <v>29</v>
      </c>
      <c r="C109" s="187"/>
      <c r="D109" s="188"/>
      <c r="E109" s="24">
        <f>+E108</f>
        <v>875</v>
      </c>
      <c r="F109" s="24">
        <f t="shared" ref="F109:G109" si="4">+F108</f>
        <v>10500</v>
      </c>
      <c r="G109" s="24">
        <f t="shared" si="4"/>
        <v>875</v>
      </c>
      <c r="H109" s="24">
        <f>+H108</f>
        <v>425</v>
      </c>
    </row>
    <row r="110" spans="2:8" ht="15.75" thickBot="1" x14ac:dyDescent="0.3">
      <c r="B110" s="54"/>
      <c r="D110" s="55"/>
      <c r="E110" s="8"/>
    </row>
    <row r="111" spans="2:8" ht="15.75" customHeight="1" thickBot="1" x14ac:dyDescent="0.3">
      <c r="B111" s="189" t="s">
        <v>51</v>
      </c>
      <c r="C111" s="190"/>
      <c r="D111" s="190"/>
      <c r="E111" s="190"/>
      <c r="F111" s="190"/>
      <c r="G111" s="190"/>
      <c r="H111" s="190"/>
    </row>
    <row r="112" spans="2:8" ht="30" customHeight="1" x14ac:dyDescent="0.25">
      <c r="B112" s="56" t="s">
        <v>0</v>
      </c>
      <c r="C112" s="57" t="s">
        <v>86</v>
      </c>
      <c r="D112" s="39" t="s">
        <v>1</v>
      </c>
      <c r="E112" s="40" t="s">
        <v>83</v>
      </c>
      <c r="F112" s="44" t="s">
        <v>52</v>
      </c>
      <c r="G112" s="44" t="s">
        <v>2</v>
      </c>
      <c r="H112" s="44" t="s">
        <v>3</v>
      </c>
    </row>
    <row r="113" spans="1:8" ht="23.25" customHeight="1" x14ac:dyDescent="0.25">
      <c r="B113" s="25">
        <v>1</v>
      </c>
      <c r="C113" s="43" t="s">
        <v>188</v>
      </c>
      <c r="D113" s="12" t="s">
        <v>77</v>
      </c>
      <c r="E113" s="5">
        <v>541.70000000000005</v>
      </c>
      <c r="F113" s="11">
        <f>+E113*12</f>
        <v>6500.4000000000005</v>
      </c>
      <c r="G113" s="11">
        <f>+E113</f>
        <v>541.70000000000005</v>
      </c>
      <c r="H113" s="17">
        <v>425</v>
      </c>
    </row>
    <row r="114" spans="1:8" ht="15" customHeight="1" x14ac:dyDescent="0.25">
      <c r="B114" s="25">
        <v>2</v>
      </c>
      <c r="C114" s="43" t="s">
        <v>189</v>
      </c>
      <c r="D114" s="12" t="s">
        <v>77</v>
      </c>
      <c r="E114" s="5">
        <v>531</v>
      </c>
      <c r="F114" s="11">
        <f t="shared" ref="F114:F117" si="5">+E114*12</f>
        <v>6372</v>
      </c>
      <c r="G114" s="11">
        <f t="shared" ref="G114:G117" si="6">+E114</f>
        <v>531</v>
      </c>
      <c r="H114" s="17">
        <v>425</v>
      </c>
    </row>
    <row r="115" spans="1:8" ht="17.25" customHeight="1" x14ac:dyDescent="0.25">
      <c r="B115" s="25">
        <v>3</v>
      </c>
      <c r="C115" s="43" t="s">
        <v>190</v>
      </c>
      <c r="D115" s="12" t="s">
        <v>77</v>
      </c>
      <c r="E115" s="5">
        <v>428.4</v>
      </c>
      <c r="F115" s="11">
        <f t="shared" si="5"/>
        <v>5140.7999999999993</v>
      </c>
      <c r="G115" s="11">
        <f t="shared" si="6"/>
        <v>428.4</v>
      </c>
      <c r="H115" s="17">
        <v>425</v>
      </c>
    </row>
    <row r="116" spans="1:8" x14ac:dyDescent="0.25">
      <c r="B116" s="25">
        <v>4</v>
      </c>
      <c r="C116" s="43" t="s">
        <v>191</v>
      </c>
      <c r="D116" s="12" t="s">
        <v>77</v>
      </c>
      <c r="E116" s="5">
        <v>428.4</v>
      </c>
      <c r="F116" s="11">
        <f t="shared" si="5"/>
        <v>5140.7999999999993</v>
      </c>
      <c r="G116" s="11">
        <f t="shared" si="6"/>
        <v>428.4</v>
      </c>
      <c r="H116" s="17">
        <v>425</v>
      </c>
    </row>
    <row r="117" spans="1:8" ht="15.75" customHeight="1" x14ac:dyDescent="0.25">
      <c r="B117" s="25">
        <v>5</v>
      </c>
      <c r="C117" s="43" t="s">
        <v>192</v>
      </c>
      <c r="D117" s="12" t="s">
        <v>77</v>
      </c>
      <c r="E117" s="5">
        <v>428.4</v>
      </c>
      <c r="F117" s="11">
        <f t="shared" si="5"/>
        <v>5140.7999999999993</v>
      </c>
      <c r="G117" s="11">
        <f t="shared" si="6"/>
        <v>428.4</v>
      </c>
      <c r="H117" s="17">
        <v>425</v>
      </c>
    </row>
    <row r="118" spans="1:8" ht="15.75" thickBot="1" x14ac:dyDescent="0.3">
      <c r="A118" s="33"/>
      <c r="B118" s="191" t="s">
        <v>29</v>
      </c>
      <c r="C118" s="188"/>
      <c r="D118" s="192"/>
      <c r="E118" s="26">
        <f t="shared" ref="E118:G118" si="7">SUM(E113:E117)</f>
        <v>2357.9</v>
      </c>
      <c r="F118" s="26">
        <f t="shared" si="7"/>
        <v>28294.799999999999</v>
      </c>
      <c r="G118" s="26">
        <f t="shared" si="7"/>
        <v>2357.9</v>
      </c>
      <c r="H118" s="26">
        <f>SUM(H113:H117)</f>
        <v>2125</v>
      </c>
    </row>
    <row r="119" spans="1:8" ht="15.75" thickBot="1" x14ac:dyDescent="0.3">
      <c r="A119" s="33"/>
      <c r="B119" s="58"/>
      <c r="C119" s="27"/>
      <c r="D119" s="28"/>
      <c r="E119" s="29"/>
      <c r="F119" s="28"/>
      <c r="G119" s="28"/>
      <c r="H119" s="28"/>
    </row>
    <row r="120" spans="1:8" ht="16.5" thickBot="1" x14ac:dyDescent="0.3">
      <c r="B120" s="193" t="s">
        <v>78</v>
      </c>
      <c r="C120" s="194"/>
      <c r="D120" s="194"/>
      <c r="E120" s="194"/>
      <c r="F120" s="194"/>
      <c r="G120" s="194"/>
      <c r="H120" s="195"/>
    </row>
    <row r="121" spans="1:8" ht="15" customHeight="1" x14ac:dyDescent="0.25">
      <c r="B121" s="183" t="s">
        <v>0</v>
      </c>
      <c r="C121" s="163" t="s">
        <v>86</v>
      </c>
      <c r="D121" s="179" t="s">
        <v>1</v>
      </c>
      <c r="E121" s="22" t="s">
        <v>75</v>
      </c>
      <c r="F121" s="179" t="s">
        <v>52</v>
      </c>
      <c r="G121" s="179" t="s">
        <v>2</v>
      </c>
      <c r="H121" s="181" t="s">
        <v>3</v>
      </c>
    </row>
    <row r="122" spans="1:8" ht="15.75" thickBot="1" x14ac:dyDescent="0.3">
      <c r="B122" s="184"/>
      <c r="C122" s="185"/>
      <c r="D122" s="180"/>
      <c r="E122" s="30" t="s">
        <v>53</v>
      </c>
      <c r="F122" s="180"/>
      <c r="G122" s="180"/>
      <c r="H122" s="182"/>
    </row>
    <row r="123" spans="1:8" ht="36" x14ac:dyDescent="0.25">
      <c r="B123" s="31">
        <v>1</v>
      </c>
      <c r="C123" s="45" t="s">
        <v>193</v>
      </c>
      <c r="D123" s="59" t="s">
        <v>79</v>
      </c>
      <c r="E123" s="60">
        <v>773</v>
      </c>
      <c r="F123" s="61">
        <f>+E123*12</f>
        <v>9276</v>
      </c>
      <c r="G123" s="61">
        <f>+E123</f>
        <v>773</v>
      </c>
      <c r="H123" s="53">
        <v>425</v>
      </c>
    </row>
    <row r="124" spans="1:8" ht="15.75" thickBot="1" x14ac:dyDescent="0.3">
      <c r="B124" s="176" t="s">
        <v>29</v>
      </c>
      <c r="C124" s="177"/>
      <c r="D124" s="178"/>
      <c r="E124" s="32">
        <f t="shared" ref="E124:G124" si="8">+E123</f>
        <v>773</v>
      </c>
      <c r="F124" s="32">
        <f t="shared" si="8"/>
        <v>9276</v>
      </c>
      <c r="G124" s="32">
        <f t="shared" si="8"/>
        <v>773</v>
      </c>
      <c r="H124" s="48">
        <f>+H123</f>
        <v>425</v>
      </c>
    </row>
    <row r="125" spans="1:8" s="33" customFormat="1" ht="15.75" thickBot="1" x14ac:dyDescent="0.3">
      <c r="B125" s="46"/>
      <c r="C125" s="46"/>
      <c r="D125" s="46"/>
      <c r="E125" s="47"/>
      <c r="F125" s="47"/>
      <c r="G125" s="47"/>
      <c r="H125" s="47"/>
    </row>
    <row r="126" spans="1:8" s="33" customFormat="1" ht="18.75" customHeight="1" x14ac:dyDescent="0.25">
      <c r="B126" s="170" t="s">
        <v>195</v>
      </c>
      <c r="C126" s="171"/>
      <c r="D126" s="171"/>
      <c r="E126" s="171"/>
      <c r="F126" s="171"/>
      <c r="G126" s="171"/>
      <c r="H126" s="171"/>
    </row>
    <row r="127" spans="1:8" s="33" customFormat="1" ht="47.25" customHeight="1" thickBot="1" x14ac:dyDescent="0.3">
      <c r="B127" s="172" t="s">
        <v>226</v>
      </c>
      <c r="C127" s="173"/>
      <c r="D127" s="173"/>
      <c r="E127" s="173"/>
      <c r="F127" s="173"/>
      <c r="G127" s="173"/>
      <c r="H127" s="173"/>
    </row>
    <row r="128" spans="1:8" s="33" customFormat="1" ht="23.25" thickBot="1" x14ac:dyDescent="0.3">
      <c r="B128" s="62" t="s">
        <v>0</v>
      </c>
      <c r="C128" s="63" t="s">
        <v>86</v>
      </c>
      <c r="D128" s="64" t="s">
        <v>1</v>
      </c>
      <c r="E128" s="64" t="s">
        <v>196</v>
      </c>
      <c r="F128" s="64" t="s">
        <v>197</v>
      </c>
      <c r="G128" s="64" t="s">
        <v>2</v>
      </c>
      <c r="H128" s="64" t="s">
        <v>3</v>
      </c>
    </row>
    <row r="129" spans="2:8" s="33" customFormat="1" ht="21" customHeight="1" x14ac:dyDescent="0.25">
      <c r="B129" s="174" t="s">
        <v>198</v>
      </c>
      <c r="C129" s="175"/>
      <c r="D129" s="175"/>
      <c r="E129" s="175"/>
      <c r="F129" s="175"/>
      <c r="G129" s="175"/>
      <c r="H129" s="175"/>
    </row>
    <row r="130" spans="2:8" s="33" customFormat="1" ht="18.75" x14ac:dyDescent="0.25">
      <c r="B130" s="196" t="s">
        <v>4</v>
      </c>
      <c r="C130" s="197"/>
      <c r="D130" s="197"/>
      <c r="E130" s="197"/>
      <c r="F130" s="197"/>
      <c r="G130" s="197"/>
      <c r="H130" s="197"/>
    </row>
    <row r="131" spans="2:8" s="33" customFormat="1" x14ac:dyDescent="0.25">
      <c r="B131" s="65">
        <v>1</v>
      </c>
      <c r="C131" s="66" t="s">
        <v>199</v>
      </c>
      <c r="D131" s="67" t="s">
        <v>5</v>
      </c>
      <c r="E131" s="68">
        <v>4010</v>
      </c>
      <c r="F131" s="68">
        <f>+E131*12</f>
        <v>48120</v>
      </c>
      <c r="G131" s="68">
        <f>+E131</f>
        <v>4010</v>
      </c>
      <c r="H131" s="68">
        <v>425</v>
      </c>
    </row>
    <row r="132" spans="2:8" s="33" customFormat="1" x14ac:dyDescent="0.25">
      <c r="B132" s="65">
        <v>2</v>
      </c>
      <c r="C132" s="66" t="s">
        <v>200</v>
      </c>
      <c r="D132" s="67" t="s">
        <v>6</v>
      </c>
      <c r="E132" s="68">
        <v>2005</v>
      </c>
      <c r="F132" s="68">
        <f t="shared" ref="F132:F138" si="9">+E132*12</f>
        <v>24060</v>
      </c>
      <c r="G132" s="68">
        <f t="shared" ref="G132:G138" si="10">+E132</f>
        <v>2005</v>
      </c>
      <c r="H132" s="68">
        <v>425</v>
      </c>
    </row>
    <row r="133" spans="2:8" s="33" customFormat="1" x14ac:dyDescent="0.25">
      <c r="B133" s="65">
        <v>3</v>
      </c>
      <c r="C133" s="66" t="s">
        <v>201</v>
      </c>
      <c r="D133" s="67" t="s">
        <v>6</v>
      </c>
      <c r="E133" s="68">
        <v>2005</v>
      </c>
      <c r="F133" s="68">
        <f t="shared" si="9"/>
        <v>24060</v>
      </c>
      <c r="G133" s="68">
        <f t="shared" si="10"/>
        <v>2005</v>
      </c>
      <c r="H133" s="68">
        <v>425</v>
      </c>
    </row>
    <row r="134" spans="2:8" s="33" customFormat="1" x14ac:dyDescent="0.25">
      <c r="B134" s="65">
        <v>4</v>
      </c>
      <c r="C134" s="66" t="s">
        <v>202</v>
      </c>
      <c r="D134" s="67" t="s">
        <v>6</v>
      </c>
      <c r="E134" s="68">
        <v>2005</v>
      </c>
      <c r="F134" s="68">
        <f t="shared" si="9"/>
        <v>24060</v>
      </c>
      <c r="G134" s="68">
        <f t="shared" si="10"/>
        <v>2005</v>
      </c>
      <c r="H134" s="68">
        <v>425</v>
      </c>
    </row>
    <row r="135" spans="2:8" s="33" customFormat="1" x14ac:dyDescent="0.25">
      <c r="B135" s="65">
        <v>5</v>
      </c>
      <c r="C135" s="66" t="s">
        <v>203</v>
      </c>
      <c r="D135" s="67" t="s">
        <v>6</v>
      </c>
      <c r="E135" s="68">
        <v>2005</v>
      </c>
      <c r="F135" s="68">
        <f t="shared" si="9"/>
        <v>24060</v>
      </c>
      <c r="G135" s="68">
        <f t="shared" si="10"/>
        <v>2005</v>
      </c>
      <c r="H135" s="68">
        <v>425</v>
      </c>
    </row>
    <row r="136" spans="2:8" s="33" customFormat="1" x14ac:dyDescent="0.25">
      <c r="B136" s="65">
        <v>6</v>
      </c>
      <c r="C136" s="66" t="s">
        <v>204</v>
      </c>
      <c r="D136" s="67" t="s">
        <v>6</v>
      </c>
      <c r="E136" s="68">
        <v>2005</v>
      </c>
      <c r="F136" s="68">
        <f t="shared" si="9"/>
        <v>24060</v>
      </c>
      <c r="G136" s="68">
        <f t="shared" si="10"/>
        <v>2005</v>
      </c>
      <c r="H136" s="68">
        <v>425</v>
      </c>
    </row>
    <row r="137" spans="2:8" s="33" customFormat="1" x14ac:dyDescent="0.25">
      <c r="B137" s="65">
        <v>7</v>
      </c>
      <c r="C137" s="66" t="s">
        <v>205</v>
      </c>
      <c r="D137" s="67" t="s">
        <v>7</v>
      </c>
      <c r="E137" s="68">
        <v>1980</v>
      </c>
      <c r="F137" s="68">
        <f t="shared" si="9"/>
        <v>23760</v>
      </c>
      <c r="G137" s="68">
        <f t="shared" si="10"/>
        <v>1980</v>
      </c>
      <c r="H137" s="68">
        <v>425</v>
      </c>
    </row>
    <row r="138" spans="2:8" s="33" customFormat="1" ht="36" x14ac:dyDescent="0.25">
      <c r="B138" s="65">
        <v>8</v>
      </c>
      <c r="C138" s="66" t="s">
        <v>206</v>
      </c>
      <c r="D138" s="69" t="s">
        <v>8</v>
      </c>
      <c r="E138" s="68">
        <v>690</v>
      </c>
      <c r="F138" s="68">
        <f t="shared" si="9"/>
        <v>8280</v>
      </c>
      <c r="G138" s="68">
        <f t="shared" si="10"/>
        <v>690</v>
      </c>
      <c r="H138" s="68">
        <v>425</v>
      </c>
    </row>
    <row r="139" spans="2:8" s="33" customFormat="1" x14ac:dyDescent="0.25">
      <c r="B139" s="145" t="s">
        <v>29</v>
      </c>
      <c r="C139" s="146"/>
      <c r="D139" s="147"/>
      <c r="E139" s="70">
        <f>SUM(E131:E138)</f>
        <v>16705</v>
      </c>
      <c r="F139" s="68">
        <f>SUM(F131:F138)</f>
        <v>200460</v>
      </c>
      <c r="G139" s="68">
        <f>SUM(G131:G138)</f>
        <v>16705</v>
      </c>
      <c r="H139" s="70">
        <f>SUM(H131:H138)</f>
        <v>3400</v>
      </c>
    </row>
    <row r="140" spans="2:8" s="33" customFormat="1" ht="18.75" x14ac:dyDescent="0.25">
      <c r="B140" s="196" t="s">
        <v>9</v>
      </c>
      <c r="C140" s="197"/>
      <c r="D140" s="197"/>
      <c r="E140" s="197"/>
      <c r="F140" s="197"/>
      <c r="G140" s="197"/>
      <c r="H140" s="197"/>
    </row>
    <row r="141" spans="2:8" s="33" customFormat="1" ht="24.75" x14ac:dyDescent="0.25">
      <c r="B141" s="2">
        <v>9</v>
      </c>
      <c r="C141" s="3" t="s">
        <v>207</v>
      </c>
      <c r="D141" s="4" t="s">
        <v>10</v>
      </c>
      <c r="E141" s="5">
        <v>1980</v>
      </c>
      <c r="F141" s="5">
        <f>+E141*12</f>
        <v>23760</v>
      </c>
      <c r="G141" s="5">
        <f>+E141</f>
        <v>1980</v>
      </c>
      <c r="H141" s="5">
        <v>425</v>
      </c>
    </row>
    <row r="142" spans="2:8" s="33" customFormat="1" x14ac:dyDescent="0.25">
      <c r="B142" s="2">
        <v>10</v>
      </c>
      <c r="C142" s="3" t="s">
        <v>208</v>
      </c>
      <c r="D142" s="2" t="s">
        <v>11</v>
      </c>
      <c r="E142" s="5">
        <v>690</v>
      </c>
      <c r="F142" s="5">
        <f>+E142*12</f>
        <v>8280</v>
      </c>
      <c r="G142" s="5">
        <f>+E142</f>
        <v>690</v>
      </c>
      <c r="H142" s="5">
        <v>425</v>
      </c>
    </row>
    <row r="143" spans="2:8" s="33" customFormat="1" x14ac:dyDescent="0.25">
      <c r="B143" s="145" t="s">
        <v>29</v>
      </c>
      <c r="C143" s="146"/>
      <c r="D143" s="147"/>
      <c r="E143" s="6">
        <f>SUM(E141:E142)</f>
        <v>2670</v>
      </c>
      <c r="F143" s="6">
        <f t="shared" ref="F143:G143" si="11">SUM(F141:F142)</f>
        <v>32040</v>
      </c>
      <c r="G143" s="6">
        <f t="shared" si="11"/>
        <v>2670</v>
      </c>
      <c r="H143" s="6">
        <f>SUM(H141:H142)</f>
        <v>850</v>
      </c>
    </row>
    <row r="144" spans="2:8" s="33" customFormat="1" ht="18.75" x14ac:dyDescent="0.25">
      <c r="B144" s="196" t="s">
        <v>12</v>
      </c>
      <c r="C144" s="197"/>
      <c r="D144" s="197"/>
      <c r="E144" s="197"/>
      <c r="F144" s="197"/>
      <c r="G144" s="197"/>
      <c r="H144" s="197"/>
    </row>
    <row r="145" spans="2:8" s="33" customFormat="1" x14ac:dyDescent="0.25">
      <c r="B145" s="2">
        <v>11</v>
      </c>
      <c r="C145" s="3" t="s">
        <v>209</v>
      </c>
      <c r="D145" s="2" t="s">
        <v>210</v>
      </c>
      <c r="E145" s="5">
        <v>1080</v>
      </c>
      <c r="F145" s="5">
        <f t="shared" ref="F145:F148" si="12">+E145*12</f>
        <v>12960</v>
      </c>
      <c r="G145" s="5">
        <f t="shared" ref="G145:G148" si="13">+E145</f>
        <v>1080</v>
      </c>
      <c r="H145" s="5">
        <v>425</v>
      </c>
    </row>
    <row r="146" spans="2:8" s="33" customFormat="1" ht="24.75" x14ac:dyDescent="0.25">
      <c r="B146" s="2">
        <v>12</v>
      </c>
      <c r="C146" s="3" t="s">
        <v>211</v>
      </c>
      <c r="D146" s="4" t="s">
        <v>13</v>
      </c>
      <c r="E146" s="5">
        <v>690</v>
      </c>
      <c r="F146" s="5">
        <f t="shared" si="12"/>
        <v>8280</v>
      </c>
      <c r="G146" s="5">
        <f t="shared" si="13"/>
        <v>690</v>
      </c>
      <c r="H146" s="5">
        <v>425</v>
      </c>
    </row>
    <row r="147" spans="2:8" s="33" customFormat="1" ht="24.75" x14ac:dyDescent="0.25">
      <c r="B147" s="2">
        <v>13</v>
      </c>
      <c r="C147" s="3" t="s">
        <v>212</v>
      </c>
      <c r="D147" s="4" t="s">
        <v>14</v>
      </c>
      <c r="E147" s="5">
        <v>1412</v>
      </c>
      <c r="F147" s="5">
        <f t="shared" si="12"/>
        <v>16944</v>
      </c>
      <c r="G147" s="5">
        <f t="shared" si="13"/>
        <v>1412</v>
      </c>
      <c r="H147" s="5">
        <v>425</v>
      </c>
    </row>
    <row r="148" spans="2:8" s="33" customFormat="1" x14ac:dyDescent="0.25">
      <c r="B148" s="145" t="s">
        <v>29</v>
      </c>
      <c r="C148" s="146"/>
      <c r="D148" s="147"/>
      <c r="E148" s="6">
        <f t="shared" ref="E148:H148" si="14">SUM(E145:E147)</f>
        <v>3182</v>
      </c>
      <c r="F148" s="5">
        <f t="shared" si="12"/>
        <v>38184</v>
      </c>
      <c r="G148" s="5">
        <f t="shared" si="13"/>
        <v>3182</v>
      </c>
      <c r="H148" s="6">
        <f t="shared" si="14"/>
        <v>1275</v>
      </c>
    </row>
    <row r="149" spans="2:8" s="33" customFormat="1" ht="15" customHeight="1" x14ac:dyDescent="0.25">
      <c r="B149" s="148" t="s">
        <v>213</v>
      </c>
      <c r="C149" s="149"/>
      <c r="D149" s="150"/>
      <c r="E149" s="71">
        <f>+E148+E143+E139</f>
        <v>22557</v>
      </c>
      <c r="F149" s="71">
        <f t="shared" ref="F149:H149" si="15">+F148+F143+F139</f>
        <v>270684</v>
      </c>
      <c r="G149" s="71">
        <f t="shared" si="15"/>
        <v>22557</v>
      </c>
      <c r="H149" s="71">
        <f t="shared" si="15"/>
        <v>5525</v>
      </c>
    </row>
    <row r="150" spans="2:8" s="33" customFormat="1" ht="21" x14ac:dyDescent="0.25">
      <c r="B150" s="72"/>
      <c r="C150" s="151" t="s">
        <v>214</v>
      </c>
      <c r="D150" s="151"/>
      <c r="E150" s="151"/>
      <c r="F150" s="151"/>
      <c r="G150" s="151"/>
      <c r="H150" s="151"/>
    </row>
    <row r="151" spans="2:8" s="33" customFormat="1" ht="15.75" x14ac:dyDescent="0.25">
      <c r="B151" s="152" t="s">
        <v>15</v>
      </c>
      <c r="C151" s="153"/>
      <c r="D151" s="153"/>
      <c r="E151" s="153"/>
      <c r="F151" s="153"/>
      <c r="G151" s="153"/>
      <c r="H151" s="153"/>
    </row>
    <row r="152" spans="2:8" s="33" customFormat="1" x14ac:dyDescent="0.25">
      <c r="B152" s="2">
        <v>1</v>
      </c>
      <c r="C152" s="3" t="s">
        <v>215</v>
      </c>
      <c r="D152" s="2" t="s">
        <v>16</v>
      </c>
      <c r="E152" s="5">
        <v>1980</v>
      </c>
      <c r="F152" s="5">
        <f>+E152*12</f>
        <v>23760</v>
      </c>
      <c r="G152" s="5">
        <f>+E152</f>
        <v>1980</v>
      </c>
      <c r="H152" s="5">
        <v>425</v>
      </c>
    </row>
    <row r="153" spans="2:8" s="33" customFormat="1" x14ac:dyDescent="0.25">
      <c r="B153" s="139" t="s">
        <v>29</v>
      </c>
      <c r="C153" s="140"/>
      <c r="D153" s="141"/>
      <c r="E153" s="6">
        <f>SUM(E152)</f>
        <v>1980</v>
      </c>
      <c r="F153" s="6">
        <f t="shared" ref="F153:H153" si="16">SUM(F152)</f>
        <v>23760</v>
      </c>
      <c r="G153" s="6">
        <f t="shared" si="16"/>
        <v>1980</v>
      </c>
      <c r="H153" s="6">
        <f t="shared" si="16"/>
        <v>425</v>
      </c>
    </row>
    <row r="154" spans="2:8" s="33" customFormat="1" x14ac:dyDescent="0.25">
      <c r="B154" s="137" t="s">
        <v>17</v>
      </c>
      <c r="C154" s="138"/>
      <c r="D154" s="138"/>
      <c r="E154" s="138"/>
      <c r="F154" s="138"/>
      <c r="G154" s="138"/>
      <c r="H154" s="138"/>
    </row>
    <row r="155" spans="2:8" s="33" customFormat="1" x14ac:dyDescent="0.25">
      <c r="B155" s="2">
        <v>2</v>
      </c>
      <c r="C155" s="3" t="s">
        <v>216</v>
      </c>
      <c r="D155" s="2" t="s">
        <v>18</v>
      </c>
      <c r="E155" s="5">
        <v>1590</v>
      </c>
      <c r="F155" s="5">
        <f t="shared" ref="F155:F156" si="17">+E155*12</f>
        <v>19080</v>
      </c>
      <c r="G155" s="5">
        <f t="shared" ref="G155:G156" si="18">+E155</f>
        <v>1590</v>
      </c>
      <c r="H155" s="5">
        <v>425</v>
      </c>
    </row>
    <row r="156" spans="2:8" s="33" customFormat="1" ht="24.75" x14ac:dyDescent="0.25">
      <c r="B156" s="1">
        <v>3</v>
      </c>
      <c r="C156" s="3" t="s">
        <v>217</v>
      </c>
      <c r="D156" s="4" t="s">
        <v>19</v>
      </c>
      <c r="E156" s="5">
        <v>733</v>
      </c>
      <c r="F156" s="5">
        <f t="shared" si="17"/>
        <v>8796</v>
      </c>
      <c r="G156" s="5">
        <f t="shared" si="18"/>
        <v>733</v>
      </c>
      <c r="H156" s="5">
        <v>425</v>
      </c>
    </row>
    <row r="157" spans="2:8" s="33" customFormat="1" x14ac:dyDescent="0.25">
      <c r="B157" s="2"/>
      <c r="C157" s="3"/>
      <c r="D157" s="2"/>
      <c r="E157" s="6">
        <f t="shared" ref="E157:H157" si="19">SUM(E155:E156)</f>
        <v>2323</v>
      </c>
      <c r="F157" s="6">
        <f t="shared" si="19"/>
        <v>27876</v>
      </c>
      <c r="G157" s="6">
        <f t="shared" si="19"/>
        <v>2323</v>
      </c>
      <c r="H157" s="6">
        <f t="shared" si="19"/>
        <v>850</v>
      </c>
    </row>
    <row r="158" spans="2:8" s="33" customFormat="1" x14ac:dyDescent="0.25">
      <c r="B158" s="137" t="s">
        <v>20</v>
      </c>
      <c r="C158" s="138"/>
      <c r="D158" s="138"/>
      <c r="E158" s="138"/>
      <c r="F158" s="138"/>
      <c r="G158" s="138"/>
      <c r="H158" s="138"/>
    </row>
    <row r="159" spans="2:8" s="33" customFormat="1" x14ac:dyDescent="0.25">
      <c r="B159" s="2">
        <v>4</v>
      </c>
      <c r="C159" s="3" t="s">
        <v>218</v>
      </c>
      <c r="D159" s="2" t="s">
        <v>21</v>
      </c>
      <c r="E159" s="5">
        <v>1412</v>
      </c>
      <c r="F159" s="5">
        <f>+E159*12</f>
        <v>16944</v>
      </c>
      <c r="G159" s="5">
        <f>+E159</f>
        <v>1412</v>
      </c>
      <c r="H159" s="5">
        <v>425</v>
      </c>
    </row>
    <row r="160" spans="2:8" s="33" customFormat="1" x14ac:dyDescent="0.25">
      <c r="B160" s="139" t="s">
        <v>29</v>
      </c>
      <c r="C160" s="140"/>
      <c r="D160" s="141"/>
      <c r="E160" s="6">
        <f>SUM(E159)</f>
        <v>1412</v>
      </c>
      <c r="F160" s="6">
        <f t="shared" ref="F160:H160" si="20">SUM(F159)</f>
        <v>16944</v>
      </c>
      <c r="G160" s="6">
        <f t="shared" si="20"/>
        <v>1412</v>
      </c>
      <c r="H160" s="6">
        <f t="shared" si="20"/>
        <v>425</v>
      </c>
    </row>
    <row r="161" spans="2:8" s="33" customFormat="1" x14ac:dyDescent="0.25">
      <c r="B161" s="137" t="s">
        <v>22</v>
      </c>
      <c r="C161" s="138"/>
      <c r="D161" s="138"/>
      <c r="E161" s="138"/>
      <c r="F161" s="138"/>
      <c r="G161" s="138"/>
      <c r="H161" s="138"/>
    </row>
    <row r="162" spans="2:8" s="33" customFormat="1" x14ac:dyDescent="0.25">
      <c r="B162" s="2">
        <v>5</v>
      </c>
      <c r="C162" s="3" t="s">
        <v>219</v>
      </c>
      <c r="D162" s="2" t="s">
        <v>23</v>
      </c>
      <c r="E162" s="5">
        <v>1080</v>
      </c>
      <c r="F162" s="5">
        <f t="shared" ref="F162:F164" si="21">+E162*12</f>
        <v>12960</v>
      </c>
      <c r="G162" s="5">
        <f t="shared" ref="G162:G164" si="22">+E162</f>
        <v>1080</v>
      </c>
      <c r="H162" s="5">
        <v>425</v>
      </c>
    </row>
    <row r="163" spans="2:8" s="33" customFormat="1" ht="24.75" x14ac:dyDescent="0.25">
      <c r="B163" s="2">
        <v>7</v>
      </c>
      <c r="C163" s="3" t="s">
        <v>220</v>
      </c>
      <c r="D163" s="4" t="s">
        <v>221</v>
      </c>
      <c r="E163" s="5">
        <v>733</v>
      </c>
      <c r="F163" s="5">
        <f t="shared" si="21"/>
        <v>8796</v>
      </c>
      <c r="G163" s="5">
        <f t="shared" si="22"/>
        <v>733</v>
      </c>
      <c r="H163" s="5">
        <v>425</v>
      </c>
    </row>
    <row r="164" spans="2:8" s="33" customFormat="1" ht="24.75" x14ac:dyDescent="0.25">
      <c r="B164" s="2">
        <v>8</v>
      </c>
      <c r="C164" s="3" t="s">
        <v>222</v>
      </c>
      <c r="D164" s="4" t="s">
        <v>24</v>
      </c>
      <c r="E164" s="5">
        <v>825</v>
      </c>
      <c r="F164" s="5">
        <f t="shared" si="21"/>
        <v>9900</v>
      </c>
      <c r="G164" s="5">
        <f t="shared" si="22"/>
        <v>825</v>
      </c>
      <c r="H164" s="5">
        <v>425</v>
      </c>
    </row>
    <row r="165" spans="2:8" s="33" customFormat="1" x14ac:dyDescent="0.25">
      <c r="B165" s="139" t="s">
        <v>29</v>
      </c>
      <c r="C165" s="140"/>
      <c r="D165" s="141"/>
      <c r="E165" s="7">
        <f t="shared" ref="E165:H165" si="23">SUM(E162:E164)</f>
        <v>2638</v>
      </c>
      <c r="F165" s="7">
        <f t="shared" si="23"/>
        <v>31656</v>
      </c>
      <c r="G165" s="7">
        <f t="shared" si="23"/>
        <v>2638</v>
      </c>
      <c r="H165" s="7">
        <f t="shared" si="23"/>
        <v>1275</v>
      </c>
    </row>
    <row r="166" spans="2:8" s="33" customFormat="1" x14ac:dyDescent="0.25">
      <c r="B166" s="137" t="s">
        <v>25</v>
      </c>
      <c r="C166" s="138"/>
      <c r="D166" s="138"/>
      <c r="E166" s="138"/>
      <c r="F166" s="138"/>
      <c r="G166" s="138"/>
      <c r="H166" s="138"/>
    </row>
    <row r="167" spans="2:8" s="33" customFormat="1" x14ac:dyDescent="0.25">
      <c r="B167" s="2">
        <v>9</v>
      </c>
      <c r="C167" s="3" t="s">
        <v>223</v>
      </c>
      <c r="D167" s="2" t="s">
        <v>26</v>
      </c>
      <c r="E167" s="5">
        <v>1080</v>
      </c>
      <c r="F167" s="5">
        <f>+E167*12</f>
        <v>12960</v>
      </c>
      <c r="G167" s="5">
        <f>+E167</f>
        <v>1080</v>
      </c>
      <c r="H167" s="5">
        <v>425</v>
      </c>
    </row>
    <row r="168" spans="2:8" s="33" customFormat="1" x14ac:dyDescent="0.25">
      <c r="B168" s="139" t="s">
        <v>29</v>
      </c>
      <c r="C168" s="140"/>
      <c r="D168" s="141"/>
      <c r="E168" s="6">
        <f>SUM(E167)</f>
        <v>1080</v>
      </c>
      <c r="F168" s="6">
        <f t="shared" ref="F168:H168" si="24">SUM(F167)</f>
        <v>12960</v>
      </c>
      <c r="G168" s="6">
        <f t="shared" si="24"/>
        <v>1080</v>
      </c>
      <c r="H168" s="6">
        <f t="shared" si="24"/>
        <v>425</v>
      </c>
    </row>
    <row r="169" spans="2:8" s="33" customFormat="1" x14ac:dyDescent="0.25">
      <c r="B169" s="137" t="s">
        <v>27</v>
      </c>
      <c r="C169" s="138"/>
      <c r="D169" s="138"/>
      <c r="E169" s="138"/>
      <c r="F169" s="138"/>
      <c r="G169" s="138"/>
      <c r="H169" s="138"/>
    </row>
    <row r="170" spans="2:8" s="33" customFormat="1" x14ac:dyDescent="0.25">
      <c r="B170" s="2">
        <v>10</v>
      </c>
      <c r="C170" s="3" t="s">
        <v>224</v>
      </c>
      <c r="D170" s="2" t="s">
        <v>28</v>
      </c>
      <c r="E170" s="5">
        <v>1080</v>
      </c>
      <c r="F170" s="5">
        <f>+E170*12</f>
        <v>12960</v>
      </c>
      <c r="G170" s="5">
        <f>+E170</f>
        <v>1080</v>
      </c>
      <c r="H170" s="5">
        <v>425</v>
      </c>
    </row>
    <row r="171" spans="2:8" s="33" customFormat="1" x14ac:dyDescent="0.25">
      <c r="B171" s="139" t="s">
        <v>29</v>
      </c>
      <c r="C171" s="140"/>
      <c r="D171" s="141"/>
      <c r="E171" s="7">
        <f>SUM(E170)</f>
        <v>1080</v>
      </c>
      <c r="F171" s="7">
        <f t="shared" ref="F171:H171" si="25">SUM(F170)</f>
        <v>12960</v>
      </c>
      <c r="G171" s="7">
        <f t="shared" si="25"/>
        <v>1080</v>
      </c>
      <c r="H171" s="7">
        <f t="shared" si="25"/>
        <v>425</v>
      </c>
    </row>
    <row r="172" spans="2:8" s="33" customFormat="1" ht="15.75" x14ac:dyDescent="0.25">
      <c r="B172" s="142" t="s">
        <v>225</v>
      </c>
      <c r="C172" s="143"/>
      <c r="D172" s="144"/>
      <c r="E172" s="73">
        <f>+E171+E168+E165+E160+E157+E153</f>
        <v>10513</v>
      </c>
      <c r="F172" s="73">
        <f>+F171+F168+F165+F160+F157+F153</f>
        <v>126156</v>
      </c>
      <c r="G172" s="73">
        <f>+G171+G168+G165+G160+G157+G153</f>
        <v>10513</v>
      </c>
      <c r="H172" s="73">
        <f>+(H171+H168+H165+H160+H157+H153)*1.04</f>
        <v>3978</v>
      </c>
    </row>
    <row r="173" spans="2:8" s="33" customFormat="1" ht="15.75" thickBot="1" x14ac:dyDescent="0.3">
      <c r="B173" s="46"/>
      <c r="C173" s="46"/>
      <c r="D173" s="46"/>
      <c r="E173" s="47"/>
      <c r="F173" s="47"/>
      <c r="G173" s="47"/>
      <c r="H173" s="47"/>
    </row>
    <row r="174" spans="2:8" s="33" customFormat="1" ht="18.75" x14ac:dyDescent="0.25">
      <c r="B174" s="121" t="s">
        <v>227</v>
      </c>
      <c r="C174" s="122"/>
      <c r="D174" s="122"/>
      <c r="E174" s="122"/>
      <c r="F174" s="122"/>
      <c r="G174" s="122"/>
      <c r="H174" s="122"/>
    </row>
    <row r="175" spans="2:8" s="33" customFormat="1" ht="24" x14ac:dyDescent="0.25">
      <c r="B175" s="74">
        <v>1</v>
      </c>
      <c r="C175" s="75" t="s">
        <v>228</v>
      </c>
      <c r="D175" s="17" t="s">
        <v>50</v>
      </c>
      <c r="E175" s="77">
        <v>850</v>
      </c>
      <c r="F175" s="76">
        <f>E175*12</f>
        <v>10200</v>
      </c>
      <c r="G175" s="76">
        <f>E175</f>
        <v>850</v>
      </c>
      <c r="H175" s="76">
        <v>425</v>
      </c>
    </row>
    <row r="176" spans="2:8" s="33" customFormat="1" x14ac:dyDescent="0.25">
      <c r="B176" s="125" t="s">
        <v>49</v>
      </c>
      <c r="C176" s="126"/>
      <c r="D176" s="126"/>
      <c r="E176" s="78">
        <f>+E175</f>
        <v>850</v>
      </c>
      <c r="F176" s="78">
        <f>+F175</f>
        <v>10200</v>
      </c>
      <c r="G176" s="78">
        <f>+G175</f>
        <v>850</v>
      </c>
      <c r="H176" s="78">
        <v>400</v>
      </c>
    </row>
    <row r="177" spans="2:8" s="33" customFormat="1" ht="18.75" x14ac:dyDescent="0.25">
      <c r="B177" s="127" t="s">
        <v>229</v>
      </c>
      <c r="C177" s="128"/>
      <c r="D177" s="128"/>
      <c r="E177" s="128"/>
      <c r="F177" s="128"/>
      <c r="G177" s="128"/>
      <c r="H177" s="128"/>
    </row>
    <row r="178" spans="2:8" s="33" customFormat="1" ht="18.75" x14ac:dyDescent="0.25">
      <c r="B178" s="123" t="s">
        <v>48</v>
      </c>
      <c r="C178" s="124"/>
      <c r="D178" s="124"/>
      <c r="E178" s="124"/>
      <c r="F178" s="124"/>
      <c r="G178" s="124"/>
      <c r="H178" s="124"/>
    </row>
    <row r="179" spans="2:8" s="33" customFormat="1" ht="36" x14ac:dyDescent="0.25">
      <c r="B179" s="74">
        <v>1</v>
      </c>
      <c r="C179" s="75" t="s">
        <v>230</v>
      </c>
      <c r="D179" s="80" t="s">
        <v>231</v>
      </c>
      <c r="E179" s="76">
        <v>1412</v>
      </c>
      <c r="F179" s="76">
        <f>E179*12</f>
        <v>16944</v>
      </c>
      <c r="G179" s="76">
        <f t="shared" ref="G179:G186" si="26">E179</f>
        <v>1412</v>
      </c>
      <c r="H179" s="76">
        <v>425</v>
      </c>
    </row>
    <row r="180" spans="2:8" s="33" customFormat="1" x14ac:dyDescent="0.25">
      <c r="B180" s="74">
        <v>2</v>
      </c>
      <c r="C180" s="75" t="s">
        <v>232</v>
      </c>
      <c r="D180" s="79" t="s">
        <v>47</v>
      </c>
      <c r="E180" s="76">
        <v>1150</v>
      </c>
      <c r="F180" s="76">
        <f t="shared" ref="F180:F186" si="27">E180*12</f>
        <v>13800</v>
      </c>
      <c r="G180" s="76">
        <f t="shared" si="26"/>
        <v>1150</v>
      </c>
      <c r="H180" s="76">
        <v>425</v>
      </c>
    </row>
    <row r="181" spans="2:8" s="33" customFormat="1" x14ac:dyDescent="0.25">
      <c r="B181" s="74">
        <v>3</v>
      </c>
      <c r="C181" s="75" t="s">
        <v>233</v>
      </c>
      <c r="D181" s="79" t="s">
        <v>46</v>
      </c>
      <c r="E181" s="76">
        <v>695</v>
      </c>
      <c r="F181" s="76">
        <f t="shared" si="27"/>
        <v>8340</v>
      </c>
      <c r="G181" s="76">
        <f t="shared" si="26"/>
        <v>695</v>
      </c>
      <c r="H181" s="76">
        <v>425</v>
      </c>
    </row>
    <row r="182" spans="2:8" s="33" customFormat="1" x14ac:dyDescent="0.25">
      <c r="B182" s="74">
        <v>4</v>
      </c>
      <c r="C182" s="75" t="s">
        <v>234</v>
      </c>
      <c r="D182" s="79" t="s">
        <v>34</v>
      </c>
      <c r="E182" s="76">
        <v>690</v>
      </c>
      <c r="F182" s="76">
        <f t="shared" si="27"/>
        <v>8280</v>
      </c>
      <c r="G182" s="76">
        <f t="shared" si="26"/>
        <v>690</v>
      </c>
      <c r="H182" s="76">
        <v>425</v>
      </c>
    </row>
    <row r="183" spans="2:8" s="33" customFormat="1" ht="36" x14ac:dyDescent="0.25">
      <c r="B183" s="74">
        <v>5</v>
      </c>
      <c r="C183" s="75" t="s">
        <v>235</v>
      </c>
      <c r="D183" s="81" t="s">
        <v>236</v>
      </c>
      <c r="E183" s="77">
        <v>817</v>
      </c>
      <c r="F183" s="76">
        <f t="shared" si="27"/>
        <v>9804</v>
      </c>
      <c r="G183" s="76">
        <f t="shared" si="26"/>
        <v>817</v>
      </c>
      <c r="H183" s="76">
        <v>425</v>
      </c>
    </row>
    <row r="184" spans="2:8" s="33" customFormat="1" x14ac:dyDescent="0.25">
      <c r="B184" s="74">
        <v>6</v>
      </c>
      <c r="C184" s="75" t="s">
        <v>237</v>
      </c>
      <c r="D184" s="82" t="s">
        <v>45</v>
      </c>
      <c r="E184" s="77">
        <v>531</v>
      </c>
      <c r="F184" s="76">
        <f t="shared" si="27"/>
        <v>6372</v>
      </c>
      <c r="G184" s="76">
        <f t="shared" si="26"/>
        <v>531</v>
      </c>
      <c r="H184" s="76">
        <v>425</v>
      </c>
    </row>
    <row r="185" spans="2:8" s="33" customFormat="1" ht="36" x14ac:dyDescent="0.25">
      <c r="B185" s="74">
        <v>7</v>
      </c>
      <c r="C185" s="75" t="s">
        <v>238</v>
      </c>
      <c r="D185" s="81" t="s">
        <v>44</v>
      </c>
      <c r="E185" s="76">
        <v>675</v>
      </c>
      <c r="F185" s="76">
        <f t="shared" si="27"/>
        <v>8100</v>
      </c>
      <c r="G185" s="76">
        <f t="shared" si="26"/>
        <v>675</v>
      </c>
      <c r="H185" s="76">
        <v>425</v>
      </c>
    </row>
    <row r="186" spans="2:8" s="33" customFormat="1" ht="24" x14ac:dyDescent="0.25">
      <c r="B186" s="74">
        <v>8</v>
      </c>
      <c r="C186" s="75" t="s">
        <v>239</v>
      </c>
      <c r="D186" s="81" t="s">
        <v>81</v>
      </c>
      <c r="E186" s="76">
        <v>622</v>
      </c>
      <c r="F186" s="76">
        <f t="shared" si="27"/>
        <v>7464</v>
      </c>
      <c r="G186" s="76">
        <f t="shared" si="26"/>
        <v>622</v>
      </c>
      <c r="H186" s="76">
        <v>425</v>
      </c>
    </row>
    <row r="187" spans="2:8" s="33" customFormat="1" x14ac:dyDescent="0.25">
      <c r="B187" s="129" t="s">
        <v>43</v>
      </c>
      <c r="C187" s="130"/>
      <c r="D187" s="130"/>
      <c r="E187" s="83">
        <f t="shared" ref="E187:H187" si="28">SUM(E179:E186)</f>
        <v>6592</v>
      </c>
      <c r="F187" s="83">
        <f t="shared" si="28"/>
        <v>79104</v>
      </c>
      <c r="G187" s="83">
        <f t="shared" si="28"/>
        <v>6592</v>
      </c>
      <c r="H187" s="83">
        <f t="shared" si="28"/>
        <v>3400</v>
      </c>
    </row>
    <row r="188" spans="2:8" s="33" customFormat="1" ht="18.75" x14ac:dyDescent="0.25">
      <c r="B188" s="131" t="s">
        <v>42</v>
      </c>
      <c r="C188" s="132"/>
      <c r="D188" s="132"/>
      <c r="E188" s="132"/>
      <c r="F188" s="132"/>
      <c r="G188" s="132"/>
      <c r="H188" s="132"/>
    </row>
    <row r="189" spans="2:8" s="33" customFormat="1" ht="24" x14ac:dyDescent="0.25">
      <c r="B189" s="84">
        <v>9</v>
      </c>
      <c r="C189" s="75" t="s">
        <v>240</v>
      </c>
      <c r="D189" s="85" t="s">
        <v>80</v>
      </c>
      <c r="E189" s="76">
        <v>850</v>
      </c>
      <c r="F189" s="76">
        <f>E189*12</f>
        <v>10200</v>
      </c>
      <c r="G189" s="76">
        <f>E189</f>
        <v>850</v>
      </c>
      <c r="H189" s="76">
        <v>425</v>
      </c>
    </row>
    <row r="190" spans="2:8" s="33" customFormat="1" x14ac:dyDescent="0.25">
      <c r="B190" s="133" t="s">
        <v>41</v>
      </c>
      <c r="C190" s="134"/>
      <c r="D190" s="134"/>
      <c r="E190" s="86">
        <f t="shared" ref="E190:G190" si="29">+E189</f>
        <v>850</v>
      </c>
      <c r="F190" s="86">
        <f t="shared" si="29"/>
        <v>10200</v>
      </c>
      <c r="G190" s="86">
        <f t="shared" si="29"/>
        <v>850</v>
      </c>
      <c r="H190" s="86">
        <v>400</v>
      </c>
    </row>
    <row r="191" spans="2:8" s="33" customFormat="1" x14ac:dyDescent="0.25">
      <c r="B191" s="135" t="s">
        <v>241</v>
      </c>
      <c r="C191" s="136"/>
      <c r="D191" s="136"/>
      <c r="E191" s="87">
        <f t="shared" ref="E191:G191" si="30">+E190+E187</f>
        <v>7442</v>
      </c>
      <c r="F191" s="87">
        <f t="shared" si="30"/>
        <v>89304</v>
      </c>
      <c r="G191" s="87">
        <f t="shared" si="30"/>
        <v>7442</v>
      </c>
      <c r="H191" s="87">
        <f>+H190+H189</f>
        <v>825</v>
      </c>
    </row>
    <row r="192" spans="2:8" s="33" customFormat="1" ht="21" x14ac:dyDescent="0.25">
      <c r="B192" s="119" t="s">
        <v>242</v>
      </c>
      <c r="C192" s="120"/>
      <c r="D192" s="120"/>
      <c r="E192" s="120"/>
      <c r="F192" s="120"/>
      <c r="G192" s="120"/>
      <c r="H192" s="120"/>
    </row>
    <row r="193" spans="2:62" s="33" customFormat="1" x14ac:dyDescent="0.25">
      <c r="B193" s="198" t="s">
        <v>40</v>
      </c>
      <c r="C193" s="199"/>
      <c r="D193" s="199"/>
      <c r="E193" s="199"/>
      <c r="F193" s="199"/>
      <c r="G193" s="199"/>
      <c r="H193" s="199"/>
    </row>
    <row r="194" spans="2:62" s="33" customFormat="1" x14ac:dyDescent="0.25">
      <c r="B194" s="88">
        <v>1</v>
      </c>
      <c r="C194" s="75" t="s">
        <v>243</v>
      </c>
      <c r="D194" s="89" t="s">
        <v>39</v>
      </c>
      <c r="E194" s="76">
        <v>1980</v>
      </c>
      <c r="F194" s="76">
        <f>E194*12</f>
        <v>23760</v>
      </c>
      <c r="G194" s="76">
        <f>E194</f>
        <v>1980</v>
      </c>
      <c r="H194" s="76">
        <v>425</v>
      </c>
    </row>
    <row r="195" spans="2:62" s="33" customFormat="1" x14ac:dyDescent="0.25">
      <c r="B195" s="74">
        <v>2</v>
      </c>
      <c r="C195" s="75" t="s">
        <v>244</v>
      </c>
      <c r="D195" s="90" t="s">
        <v>34</v>
      </c>
      <c r="E195" s="76">
        <v>690</v>
      </c>
      <c r="F195" s="76">
        <f>E195*12</f>
        <v>8280</v>
      </c>
      <c r="G195" s="76">
        <f>E195</f>
        <v>690</v>
      </c>
      <c r="H195" s="76">
        <v>425</v>
      </c>
    </row>
    <row r="196" spans="2:62" s="33" customFormat="1" x14ac:dyDescent="0.25">
      <c r="B196" s="115" t="s">
        <v>29</v>
      </c>
      <c r="C196" s="116"/>
      <c r="D196" s="200"/>
      <c r="E196" s="91">
        <f t="shared" ref="E196:H196" si="31">SUM(E194:E195)</f>
        <v>2670</v>
      </c>
      <c r="F196" s="91">
        <f t="shared" si="31"/>
        <v>32040</v>
      </c>
      <c r="G196" s="91">
        <f t="shared" si="31"/>
        <v>2670</v>
      </c>
      <c r="H196" s="91">
        <f t="shared" si="31"/>
        <v>850</v>
      </c>
    </row>
    <row r="197" spans="2:62" s="33" customFormat="1" x14ac:dyDescent="0.25">
      <c r="B197" s="198" t="s">
        <v>38</v>
      </c>
      <c r="C197" s="199"/>
      <c r="D197" s="201"/>
      <c r="E197" s="201"/>
      <c r="F197" s="201"/>
      <c r="G197" s="201"/>
      <c r="H197" s="201"/>
    </row>
    <row r="198" spans="2:62" s="33" customFormat="1" ht="24" x14ac:dyDescent="0.25">
      <c r="B198" s="88">
        <v>3</v>
      </c>
      <c r="C198" s="75" t="s">
        <v>245</v>
      </c>
      <c r="D198" s="92" t="s">
        <v>246</v>
      </c>
      <c r="E198" s="76">
        <v>1412</v>
      </c>
      <c r="F198" s="76">
        <f>E198*12</f>
        <v>16944</v>
      </c>
      <c r="G198" s="76">
        <f>E198</f>
        <v>1412</v>
      </c>
      <c r="H198" s="76">
        <v>425</v>
      </c>
    </row>
    <row r="199" spans="2:62" s="33" customFormat="1" ht="48" x14ac:dyDescent="0.25">
      <c r="B199" s="93">
        <v>4</v>
      </c>
      <c r="C199" s="75" t="s">
        <v>247</v>
      </c>
      <c r="D199" s="94" t="s">
        <v>248</v>
      </c>
      <c r="E199" s="76">
        <v>1412</v>
      </c>
      <c r="F199" s="76">
        <f>E199*12</f>
        <v>16944</v>
      </c>
      <c r="G199" s="76">
        <f>E199</f>
        <v>1412</v>
      </c>
      <c r="H199" s="76">
        <v>425</v>
      </c>
    </row>
    <row r="200" spans="2:62" ht="34.5" customHeight="1" x14ac:dyDescent="0.25">
      <c r="B200" s="93">
        <v>5</v>
      </c>
      <c r="C200" s="75" t="s">
        <v>249</v>
      </c>
      <c r="D200" s="95" t="s">
        <v>250</v>
      </c>
      <c r="E200" s="76">
        <v>817</v>
      </c>
      <c r="F200" s="76">
        <f>E200*12</f>
        <v>9804</v>
      </c>
      <c r="G200" s="76">
        <f>E200</f>
        <v>817</v>
      </c>
      <c r="H200" s="76">
        <v>425</v>
      </c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</row>
    <row r="201" spans="2:62" ht="34.5" customHeight="1" x14ac:dyDescent="0.25">
      <c r="B201" s="115" t="s">
        <v>29</v>
      </c>
      <c r="C201" s="116"/>
      <c r="D201" s="200"/>
      <c r="E201" s="91">
        <f t="shared" ref="E201:H201" si="32">SUM(E198:E200)</f>
        <v>3641</v>
      </c>
      <c r="F201" s="91">
        <f t="shared" si="32"/>
        <v>43692</v>
      </c>
      <c r="G201" s="91">
        <f t="shared" si="32"/>
        <v>3641</v>
      </c>
      <c r="H201" s="91">
        <f t="shared" si="32"/>
        <v>1275</v>
      </c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</row>
    <row r="202" spans="2:62" ht="34.5" customHeight="1" x14ac:dyDescent="0.25">
      <c r="B202" s="198" t="s">
        <v>37</v>
      </c>
      <c r="C202" s="199"/>
      <c r="D202" s="202"/>
      <c r="E202" s="202"/>
      <c r="F202" s="202"/>
      <c r="G202" s="202"/>
      <c r="H202" s="20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</row>
    <row r="203" spans="2:62" ht="34.5" customHeight="1" x14ac:dyDescent="0.25">
      <c r="B203" s="88">
        <v>6</v>
      </c>
      <c r="C203" s="75" t="s">
        <v>251</v>
      </c>
      <c r="D203" s="95" t="s">
        <v>252</v>
      </c>
      <c r="E203" s="76">
        <v>1080</v>
      </c>
      <c r="F203" s="76">
        <f>E203*12</f>
        <v>12960</v>
      </c>
      <c r="G203" s="76">
        <f>E203</f>
        <v>1080</v>
      </c>
      <c r="H203" s="76">
        <v>425</v>
      </c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</row>
    <row r="204" spans="2:62" ht="34.5" customHeight="1" x14ac:dyDescent="0.25">
      <c r="B204" s="115" t="s">
        <v>29</v>
      </c>
      <c r="C204" s="116"/>
      <c r="D204" s="116"/>
      <c r="E204" s="91">
        <f t="shared" ref="E204:H204" si="33">SUM(E203:E203)</f>
        <v>1080</v>
      </c>
      <c r="F204" s="91">
        <f t="shared" si="33"/>
        <v>12960</v>
      </c>
      <c r="G204" s="91">
        <f t="shared" si="33"/>
        <v>1080</v>
      </c>
      <c r="H204" s="91">
        <f t="shared" si="33"/>
        <v>425</v>
      </c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</row>
    <row r="205" spans="2:62" ht="34.5" customHeight="1" x14ac:dyDescent="0.25">
      <c r="B205" s="117" t="s">
        <v>253</v>
      </c>
      <c r="C205" s="118"/>
      <c r="D205" s="118"/>
      <c r="E205" s="118"/>
      <c r="F205" s="118"/>
      <c r="G205" s="118"/>
      <c r="H205" s="118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</row>
    <row r="206" spans="2:62" x14ac:dyDescent="0.25">
      <c r="B206" s="75">
        <v>7</v>
      </c>
      <c r="C206" s="75" t="s">
        <v>254</v>
      </c>
      <c r="D206" s="96" t="s">
        <v>34</v>
      </c>
      <c r="E206" s="76">
        <v>622</v>
      </c>
      <c r="F206" s="76">
        <f>E206*12</f>
        <v>7464</v>
      </c>
      <c r="G206" s="76">
        <f>E206</f>
        <v>622</v>
      </c>
      <c r="H206" s="76">
        <v>425</v>
      </c>
    </row>
    <row r="207" spans="2:62" x14ac:dyDescent="0.25">
      <c r="B207" s="133" t="s">
        <v>29</v>
      </c>
      <c r="C207" s="134"/>
      <c r="D207" s="134"/>
      <c r="E207" s="97">
        <f t="shared" ref="E207:H207" si="34">+E206</f>
        <v>622</v>
      </c>
      <c r="F207" s="97">
        <f t="shared" si="34"/>
        <v>7464</v>
      </c>
      <c r="G207" s="97">
        <f t="shared" si="34"/>
        <v>622</v>
      </c>
      <c r="H207" s="97">
        <f t="shared" si="34"/>
        <v>425</v>
      </c>
    </row>
    <row r="208" spans="2:62" x14ac:dyDescent="0.25">
      <c r="B208" s="203" t="s">
        <v>255</v>
      </c>
      <c r="C208" s="204"/>
      <c r="D208" s="204"/>
      <c r="E208" s="98">
        <f>+E207+E204+E201+E196</f>
        <v>8013</v>
      </c>
      <c r="F208" s="98">
        <f>+F207+F204+F201+F196</f>
        <v>96156</v>
      </c>
      <c r="G208" s="98">
        <f>+G207+G204+G201+G196</f>
        <v>8013</v>
      </c>
      <c r="H208" s="98">
        <f>+(H207+H204+H201+H196)*1.04</f>
        <v>3094</v>
      </c>
    </row>
    <row r="209" spans="1:8" ht="18.75" x14ac:dyDescent="0.25">
      <c r="B209" s="205" t="s">
        <v>256</v>
      </c>
      <c r="C209" s="206"/>
      <c r="D209" s="206"/>
      <c r="E209" s="206"/>
      <c r="F209" s="206"/>
      <c r="G209" s="206"/>
      <c r="H209" s="206"/>
    </row>
    <row r="210" spans="1:8" x14ac:dyDescent="0.25">
      <c r="B210" s="207" t="s">
        <v>36</v>
      </c>
      <c r="C210" s="208"/>
      <c r="D210" s="208"/>
      <c r="E210" s="208"/>
      <c r="F210" s="208"/>
      <c r="G210" s="208"/>
      <c r="H210" s="208"/>
    </row>
    <row r="211" spans="1:8" x14ac:dyDescent="0.25">
      <c r="B211" s="88">
        <v>1</v>
      </c>
      <c r="C211" s="75" t="s">
        <v>257</v>
      </c>
      <c r="D211" s="99" t="s">
        <v>35</v>
      </c>
      <c r="E211" s="76">
        <v>1980</v>
      </c>
      <c r="F211" s="76">
        <f>E211*12</f>
        <v>23760</v>
      </c>
      <c r="G211" s="76">
        <f>E211</f>
        <v>1980</v>
      </c>
      <c r="H211" s="76">
        <v>425</v>
      </c>
    </row>
    <row r="212" spans="1:8" x14ac:dyDescent="0.25">
      <c r="B212" s="88">
        <v>2</v>
      </c>
      <c r="C212" s="75" t="s">
        <v>258</v>
      </c>
      <c r="D212" s="99" t="s">
        <v>34</v>
      </c>
      <c r="E212" s="76">
        <v>690</v>
      </c>
      <c r="F212" s="76">
        <f>E212*12</f>
        <v>8280</v>
      </c>
      <c r="G212" s="76">
        <f>E212</f>
        <v>690</v>
      </c>
      <c r="H212" s="76">
        <v>425</v>
      </c>
    </row>
    <row r="213" spans="1:8" x14ac:dyDescent="0.25">
      <c r="B213" s="115" t="s">
        <v>29</v>
      </c>
      <c r="C213" s="116"/>
      <c r="D213" s="200"/>
      <c r="E213" s="91">
        <f t="shared" ref="E213:H213" si="35">SUM(E211:E212)</f>
        <v>2670</v>
      </c>
      <c r="F213" s="91">
        <f t="shared" si="35"/>
        <v>32040</v>
      </c>
      <c r="G213" s="91">
        <f t="shared" si="35"/>
        <v>2670</v>
      </c>
      <c r="H213" s="91">
        <f t="shared" si="35"/>
        <v>850</v>
      </c>
    </row>
    <row r="214" spans="1:8" x14ac:dyDescent="0.25">
      <c r="B214" s="207" t="s">
        <v>33</v>
      </c>
      <c r="C214" s="208"/>
      <c r="D214" s="208"/>
      <c r="E214" s="208"/>
      <c r="F214" s="208"/>
      <c r="G214" s="208"/>
      <c r="H214" s="208"/>
    </row>
    <row r="215" spans="1:8" x14ac:dyDescent="0.25">
      <c r="B215" s="88">
        <v>3</v>
      </c>
      <c r="C215" s="75" t="s">
        <v>259</v>
      </c>
      <c r="D215" s="99" t="s">
        <v>32</v>
      </c>
      <c r="E215" s="76">
        <v>1412</v>
      </c>
      <c r="F215" s="76">
        <f>E215*12</f>
        <v>16944</v>
      </c>
      <c r="G215" s="76">
        <f>E215</f>
        <v>1412</v>
      </c>
      <c r="H215" s="76">
        <v>425</v>
      </c>
    </row>
    <row r="216" spans="1:8" x14ac:dyDescent="0.25">
      <c r="B216" s="115" t="s">
        <v>29</v>
      </c>
      <c r="C216" s="116"/>
      <c r="D216" s="116"/>
      <c r="E216" s="91">
        <v>1412</v>
      </c>
      <c r="F216" s="91">
        <f t="shared" ref="F216:H216" si="36">SUM(F215:F215)</f>
        <v>16944</v>
      </c>
      <c r="G216" s="91">
        <f t="shared" si="36"/>
        <v>1412</v>
      </c>
      <c r="H216" s="91">
        <f t="shared" si="36"/>
        <v>425</v>
      </c>
    </row>
    <row r="217" spans="1:8" x14ac:dyDescent="0.25">
      <c r="B217" s="207" t="s">
        <v>31</v>
      </c>
      <c r="C217" s="208"/>
      <c r="D217" s="208"/>
      <c r="E217" s="208"/>
      <c r="F217" s="208"/>
      <c r="G217" s="208"/>
      <c r="H217" s="208"/>
    </row>
    <row r="218" spans="1:8" ht="24" x14ac:dyDescent="0.25">
      <c r="B218" s="88">
        <v>4</v>
      </c>
      <c r="C218" s="75" t="s">
        <v>260</v>
      </c>
      <c r="D218" s="100" t="s">
        <v>30</v>
      </c>
      <c r="E218" s="76">
        <v>1412</v>
      </c>
      <c r="F218" s="76">
        <f>E218*12</f>
        <v>16944</v>
      </c>
      <c r="G218" s="76">
        <f>E218</f>
        <v>1412</v>
      </c>
      <c r="H218" s="76">
        <v>425</v>
      </c>
    </row>
    <row r="219" spans="1:8" ht="15.75" thickBot="1" x14ac:dyDescent="0.3">
      <c r="B219" s="209" t="s">
        <v>29</v>
      </c>
      <c r="C219" s="210"/>
      <c r="D219" s="210"/>
      <c r="E219" s="101">
        <v>1412</v>
      </c>
      <c r="F219" s="101">
        <f t="shared" ref="F219:H219" si="37">SUM(F218:F218)</f>
        <v>16944</v>
      </c>
      <c r="G219" s="101">
        <f t="shared" si="37"/>
        <v>1412</v>
      </c>
      <c r="H219" s="101">
        <f t="shared" si="37"/>
        <v>425</v>
      </c>
    </row>
    <row r="220" spans="1:8" ht="15.75" thickBot="1" x14ac:dyDescent="0.3">
      <c r="B220" s="211" t="s">
        <v>29</v>
      </c>
      <c r="C220" s="212"/>
      <c r="D220" s="213"/>
      <c r="E220" s="102">
        <f>+E219+E216+E213</f>
        <v>5494</v>
      </c>
      <c r="F220" s="104">
        <f t="shared" ref="F220:H220" si="38">+F219+F216+F213</f>
        <v>65928</v>
      </c>
      <c r="G220" s="104">
        <f t="shared" si="38"/>
        <v>5494</v>
      </c>
      <c r="H220" s="103">
        <f t="shared" si="38"/>
        <v>1700</v>
      </c>
    </row>
    <row r="221" spans="1:8" x14ac:dyDescent="0.25">
      <c r="B221" s="105"/>
      <c r="C221" s="105"/>
      <c r="D221" s="105"/>
      <c r="E221" s="106"/>
      <c r="F221" s="106"/>
      <c r="G221" s="106"/>
      <c r="H221" s="106"/>
    </row>
    <row r="222" spans="1:8" ht="64.5" customHeight="1" x14ac:dyDescent="0.25">
      <c r="B222" s="108" t="s">
        <v>261</v>
      </c>
      <c r="C222" s="108"/>
      <c r="D222" s="108"/>
      <c r="E222" s="108"/>
      <c r="F222" s="109" t="s">
        <v>270</v>
      </c>
      <c r="G222" s="110"/>
      <c r="H222" s="111"/>
    </row>
    <row r="223" spans="1:8" ht="45" customHeight="1" x14ac:dyDescent="0.25">
      <c r="A223" s="33"/>
      <c r="B223" s="112" t="s">
        <v>262</v>
      </c>
      <c r="C223" s="112"/>
      <c r="D223" s="112"/>
      <c r="E223" s="112"/>
      <c r="F223" s="112" t="s">
        <v>53</v>
      </c>
      <c r="G223" s="112"/>
      <c r="H223" s="112"/>
    </row>
    <row r="224" spans="1:8" ht="45" customHeight="1" x14ac:dyDescent="0.25">
      <c r="A224" s="33"/>
      <c r="B224" s="112" t="s">
        <v>263</v>
      </c>
      <c r="C224" s="112"/>
      <c r="D224" s="112"/>
      <c r="E224" s="112"/>
      <c r="F224" s="112" t="s">
        <v>267</v>
      </c>
      <c r="G224" s="112"/>
      <c r="H224" s="112"/>
    </row>
    <row r="225" spans="1:37" ht="45" customHeight="1" x14ac:dyDescent="0.25">
      <c r="A225" s="33"/>
      <c r="B225" s="112" t="s">
        <v>264</v>
      </c>
      <c r="C225" s="112"/>
      <c r="D225" s="112"/>
      <c r="E225" s="112"/>
      <c r="F225" s="113" t="s">
        <v>268</v>
      </c>
      <c r="G225" s="112"/>
      <c r="H225" s="112"/>
    </row>
    <row r="226" spans="1:37" ht="45" customHeight="1" x14ac:dyDescent="0.25">
      <c r="A226" s="33"/>
      <c r="B226" s="112" t="s">
        <v>265</v>
      </c>
      <c r="C226" s="112"/>
      <c r="D226" s="112"/>
      <c r="E226" s="112"/>
      <c r="F226" s="112" t="s">
        <v>269</v>
      </c>
      <c r="G226" s="112"/>
      <c r="H226" s="112"/>
    </row>
    <row r="227" spans="1:37" ht="62.25" customHeight="1" x14ac:dyDescent="0.25">
      <c r="A227" s="107"/>
      <c r="B227" s="114" t="s">
        <v>266</v>
      </c>
      <c r="C227" s="114"/>
      <c r="D227" s="114"/>
      <c r="E227" s="114"/>
      <c r="F227" s="114"/>
      <c r="G227" s="114"/>
      <c r="H227" s="114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</row>
    <row r="228" spans="1:37" s="42" customFormat="1" x14ac:dyDescent="0.25">
      <c r="A228" s="107"/>
      <c r="B228" s="107"/>
      <c r="C228" s="107"/>
      <c r="D228" s="107"/>
      <c r="E228" s="107"/>
      <c r="F228" s="107"/>
      <c r="G228" s="107"/>
      <c r="H228" s="107"/>
    </row>
    <row r="229" spans="1:37" s="42" customFormat="1" x14ac:dyDescent="0.25">
      <c r="A229" s="107"/>
      <c r="B229" s="107"/>
      <c r="C229" s="107"/>
      <c r="D229" s="107"/>
      <c r="E229" s="107"/>
      <c r="F229" s="107"/>
      <c r="G229" s="107"/>
      <c r="H229" s="107"/>
    </row>
    <row r="230" spans="1:37" s="42" customFormat="1" x14ac:dyDescent="0.25">
      <c r="A230" s="107"/>
      <c r="B230" s="107"/>
      <c r="C230" s="107"/>
      <c r="D230" s="107"/>
      <c r="E230" s="107"/>
      <c r="F230" s="107"/>
      <c r="G230" s="107"/>
      <c r="H230" s="107"/>
    </row>
    <row r="231" spans="1:37" s="42" customFormat="1" x14ac:dyDescent="0.25">
      <c r="A231" s="41"/>
      <c r="B231" s="41"/>
      <c r="C231" s="41"/>
      <c r="D231" s="41"/>
      <c r="E231" s="41"/>
      <c r="F231" s="41"/>
      <c r="G231" s="41"/>
      <c r="H231" s="41"/>
    </row>
  </sheetData>
  <sheetProtection selectLockedCells="1" selectUnlockedCells="1"/>
  <autoFilter ref="C105:D105"/>
  <mergeCells count="86">
    <mergeCell ref="B220:D220"/>
    <mergeCell ref="B213:D213"/>
    <mergeCell ref="B214:H214"/>
    <mergeCell ref="B216:D216"/>
    <mergeCell ref="B217:H217"/>
    <mergeCell ref="B219:D219"/>
    <mergeCell ref="B202:H202"/>
    <mergeCell ref="B207:D207"/>
    <mergeCell ref="B208:D208"/>
    <mergeCell ref="B209:H209"/>
    <mergeCell ref="B210:H210"/>
    <mergeCell ref="B130:H130"/>
    <mergeCell ref="B139:D139"/>
    <mergeCell ref="B140:H140"/>
    <mergeCell ref="B143:D143"/>
    <mergeCell ref="B144:H144"/>
    <mergeCell ref="B1:H1"/>
    <mergeCell ref="B2:H2"/>
    <mergeCell ref="B126:H126"/>
    <mergeCell ref="B127:H127"/>
    <mergeCell ref="B129:H129"/>
    <mergeCell ref="B124:D124"/>
    <mergeCell ref="G121:G122"/>
    <mergeCell ref="H121:H122"/>
    <mergeCell ref="B121:B122"/>
    <mergeCell ref="C121:C122"/>
    <mergeCell ref="D121:D122"/>
    <mergeCell ref="F121:F122"/>
    <mergeCell ref="B109:D109"/>
    <mergeCell ref="B111:H111"/>
    <mergeCell ref="B118:D118"/>
    <mergeCell ref="B120:H120"/>
    <mergeCell ref="B105:H105"/>
    <mergeCell ref="B106:B107"/>
    <mergeCell ref="C106:C107"/>
    <mergeCell ref="D106:D107"/>
    <mergeCell ref="F106:F107"/>
    <mergeCell ref="G106:G107"/>
    <mergeCell ref="H106:H107"/>
    <mergeCell ref="D3:D4"/>
    <mergeCell ref="F3:F4"/>
    <mergeCell ref="G3:G4"/>
    <mergeCell ref="H3:H4"/>
    <mergeCell ref="B3:B4"/>
    <mergeCell ref="C3:C4"/>
    <mergeCell ref="B148:D148"/>
    <mergeCell ref="B149:D149"/>
    <mergeCell ref="C150:H150"/>
    <mergeCell ref="B151:H151"/>
    <mergeCell ref="B153:D153"/>
    <mergeCell ref="B154:H154"/>
    <mergeCell ref="B158:H158"/>
    <mergeCell ref="B160:D160"/>
    <mergeCell ref="B161:H161"/>
    <mergeCell ref="B165:D165"/>
    <mergeCell ref="B166:H166"/>
    <mergeCell ref="B168:D168"/>
    <mergeCell ref="B169:H169"/>
    <mergeCell ref="B171:D171"/>
    <mergeCell ref="B172:D172"/>
    <mergeCell ref="B227:H227"/>
    <mergeCell ref="B204:D204"/>
    <mergeCell ref="B205:H205"/>
    <mergeCell ref="B192:H192"/>
    <mergeCell ref="B174:H174"/>
    <mergeCell ref="B178:H178"/>
    <mergeCell ref="B176:D176"/>
    <mergeCell ref="B177:H177"/>
    <mergeCell ref="B187:D187"/>
    <mergeCell ref="B188:H188"/>
    <mergeCell ref="B190:D190"/>
    <mergeCell ref="B191:D191"/>
    <mergeCell ref="B193:H193"/>
    <mergeCell ref="B196:D196"/>
    <mergeCell ref="B197:H197"/>
    <mergeCell ref="B201:D201"/>
    <mergeCell ref="B226:E226"/>
    <mergeCell ref="F223:H223"/>
    <mergeCell ref="F224:H224"/>
    <mergeCell ref="F225:H225"/>
    <mergeCell ref="F226:H226"/>
    <mergeCell ref="B222:E222"/>
    <mergeCell ref="F222:H222"/>
    <mergeCell ref="B223:E223"/>
    <mergeCell ref="B224:E224"/>
    <mergeCell ref="B225:E225"/>
  </mergeCells>
  <hyperlinks>
    <hyperlink ref="D204" r:id="rId1" display="jaimemi5@yahoo.es"/>
    <hyperlink ref="F225" r:id="rId2"/>
  </hyperlinks>
  <pageMargins left="0.70866141732283472" right="0.70866141732283472" top="0.59055118110236227" bottom="0.74803149606299213" header="0.31496062992125984" footer="0.31496062992125984"/>
  <pageSetup paperSize="9" orientation="portrait" r:id="rId3"/>
  <rowBreaks count="1" manualBreakCount="1"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DIR FINANCIERA</cp:lastModifiedBy>
  <cp:lastPrinted>2021-02-09T16:48:41Z</cp:lastPrinted>
  <dcterms:created xsi:type="dcterms:W3CDTF">2021-01-31T15:26:55Z</dcterms:created>
  <dcterms:modified xsi:type="dcterms:W3CDTF">2022-03-25T08:05:06Z</dcterms:modified>
</cp:coreProperties>
</file>